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OCUMENTOS MARY\FORMATOS ANUARIO 2015\Capítulo 2\"/>
    </mc:Choice>
  </mc:AlternateContent>
  <bookViews>
    <workbookView xWindow="0" yWindow="0" windowWidth="24000" windowHeight="9735" tabRatio="324"/>
  </bookViews>
  <sheets>
    <sheet name="2.1.2_2015" sheetId="8" r:id="rId1"/>
  </sheets>
  <definedNames>
    <definedName name="_xlnm.Print_Area" localSheetId="0">'2.1.2_2015'!$A$1:$O$61</definedName>
  </definedNames>
  <calcPr calcId="152511"/>
</workbook>
</file>

<file path=xl/calcChain.xml><?xml version="1.0" encoding="utf-8"?>
<calcChain xmlns="http://schemas.openxmlformats.org/spreadsheetml/2006/main">
  <c r="O55" i="8" l="1"/>
  <c r="O54" i="8" s="1"/>
  <c r="O53" i="8" s="1"/>
  <c r="O52" i="8" s="1"/>
  <c r="O51" i="8" s="1"/>
  <c r="O50" i="8" s="1"/>
  <c r="O49" i="8" s="1"/>
  <c r="O48" i="8" s="1"/>
  <c r="O47" i="8" s="1"/>
  <c r="O46" i="8" s="1"/>
  <c r="O45" i="8" s="1"/>
  <c r="O44" i="8" s="1"/>
  <c r="O43" i="8" s="1"/>
  <c r="O42" i="8" s="1"/>
  <c r="O41" i="8" s="1"/>
  <c r="O40" i="8" s="1"/>
  <c r="O39" i="8" s="1"/>
  <c r="O38" i="8" s="1"/>
  <c r="O37" i="8" s="1"/>
  <c r="O36" i="8" s="1"/>
  <c r="O35" i="8" s="1"/>
  <c r="O34" i="8" s="1"/>
  <c r="O33" i="8" s="1"/>
  <c r="O32" i="8" s="1"/>
  <c r="O31" i="8" s="1"/>
  <c r="O30" i="8" s="1"/>
  <c r="O29" i="8" s="1"/>
  <c r="O28" i="8" s="1"/>
  <c r="O27" i="8" s="1"/>
  <c r="O26" i="8" s="1"/>
  <c r="O25" i="8" s="1"/>
  <c r="O24" i="8" s="1"/>
  <c r="M55" i="8"/>
  <c r="M54" i="8" s="1"/>
  <c r="M53" i="8" s="1"/>
  <c r="M52" i="8" s="1"/>
  <c r="M51" i="8" s="1"/>
  <c r="M50" i="8" s="1"/>
  <c r="M49" i="8" s="1"/>
  <c r="M48" i="8" s="1"/>
  <c r="M47" i="8" s="1"/>
  <c r="M46" i="8" s="1"/>
  <c r="M45" i="8" s="1"/>
  <c r="M44" i="8" s="1"/>
  <c r="M43" i="8" s="1"/>
  <c r="M42" i="8" s="1"/>
  <c r="M41" i="8" s="1"/>
  <c r="M40" i="8" s="1"/>
  <c r="M39" i="8" s="1"/>
  <c r="M38" i="8" s="1"/>
  <c r="M37" i="8" s="1"/>
  <c r="M36" i="8" s="1"/>
  <c r="M35" i="8" s="1"/>
  <c r="M34" i="8" s="1"/>
  <c r="M33" i="8" s="1"/>
  <c r="M32" i="8" s="1"/>
  <c r="M31" i="8" s="1"/>
  <c r="M30" i="8" s="1"/>
  <c r="M29" i="8" s="1"/>
  <c r="M28" i="8" s="1"/>
  <c r="M27" i="8" s="1"/>
  <c r="M26" i="8" s="1"/>
  <c r="M25" i="8" s="1"/>
  <c r="M24" i="8" s="1"/>
  <c r="C55" i="8" l="1"/>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24" i="8"/>
  <c r="F17" i="8"/>
  <c r="F18" i="8"/>
  <c r="F19" i="8"/>
  <c r="F20" i="8"/>
  <c r="K21" i="8" l="1"/>
  <c r="L16" i="8" l="1"/>
  <c r="L14" i="8" s="1"/>
  <c r="N16" i="8"/>
  <c r="L23" i="8"/>
  <c r="M23" i="8"/>
  <c r="M21" i="8" s="1"/>
  <c r="N23" i="8"/>
  <c r="O23" i="8"/>
  <c r="O21" i="8" s="1"/>
  <c r="O20" i="8" s="1"/>
  <c r="O19" i="8" s="1"/>
  <c r="O18" i="8" s="1"/>
  <c r="O17" i="8" s="1"/>
  <c r="O16" i="8" s="1"/>
  <c r="J23" i="8"/>
  <c r="K23" i="8"/>
  <c r="J16" i="8"/>
  <c r="K16" i="8"/>
  <c r="M20" i="8" l="1"/>
  <c r="C21" i="8"/>
  <c r="J14" i="8"/>
  <c r="K14" i="8"/>
  <c r="O14" i="8"/>
  <c r="N14" i="8"/>
  <c r="M19" i="8" l="1"/>
  <c r="C20" i="8"/>
  <c r="I23" i="8"/>
  <c r="I16" i="8"/>
  <c r="E16" i="8"/>
  <c r="B55" i="8"/>
  <c r="B52" i="8"/>
  <c r="B48" i="8"/>
  <c r="B44" i="8"/>
  <c r="B40" i="8"/>
  <c r="B36" i="8"/>
  <c r="B32" i="8"/>
  <c r="B28" i="8"/>
  <c r="B24" i="8"/>
  <c r="B21" i="8"/>
  <c r="D23" i="8"/>
  <c r="D16" i="8"/>
  <c r="B26" i="8"/>
  <c r="B30" i="8"/>
  <c r="B34" i="8"/>
  <c r="B38" i="8"/>
  <c r="B42" i="8"/>
  <c r="B46" i="8"/>
  <c r="B50" i="8"/>
  <c r="B54" i="8"/>
  <c r="G23" i="8"/>
  <c r="F23" i="8" s="1"/>
  <c r="B25" i="8"/>
  <c r="B27" i="8"/>
  <c r="B29" i="8"/>
  <c r="B31" i="8"/>
  <c r="B33" i="8"/>
  <c r="B35" i="8"/>
  <c r="B37" i="8"/>
  <c r="B39" i="8"/>
  <c r="B41" i="8"/>
  <c r="B43" i="8"/>
  <c r="B45" i="8"/>
  <c r="B47" i="8"/>
  <c r="B49" i="8"/>
  <c r="B51" i="8"/>
  <c r="B53" i="8"/>
  <c r="B17" i="8"/>
  <c r="B18" i="8"/>
  <c r="B19" i="8"/>
  <c r="B20" i="8"/>
  <c r="H16" i="8"/>
  <c r="M18" i="8" l="1"/>
  <c r="C19" i="8"/>
  <c r="I14" i="8"/>
  <c r="B23" i="8"/>
  <c r="B16" i="8"/>
  <c r="G16" i="8"/>
  <c r="H23" i="8"/>
  <c r="H14" i="8" s="1"/>
  <c r="E23" i="8"/>
  <c r="E14" i="8" s="1"/>
  <c r="C23" i="8"/>
  <c r="D14" i="8"/>
  <c r="M17" i="8" l="1"/>
  <c r="C18" i="8"/>
  <c r="G14" i="8"/>
  <c r="F14" i="8" s="1"/>
  <c r="F16" i="8"/>
  <c r="B14" i="8"/>
  <c r="C17" i="8" l="1"/>
  <c r="C16" i="8" s="1"/>
  <c r="C14" i="8" s="1"/>
  <c r="M16" i="8"/>
  <c r="M14" i="8" s="1"/>
</calcChain>
</file>

<file path=xl/sharedStrings.xml><?xml version="1.0" encoding="utf-8"?>
<sst xmlns="http://schemas.openxmlformats.org/spreadsheetml/2006/main" count="68" uniqueCount="63">
  <si>
    <t>Entidad</t>
  </si>
  <si>
    <t>Número</t>
  </si>
  <si>
    <t>Edad y Tiempo de Servicio</t>
  </si>
  <si>
    <t>Riesgos del Trabajo</t>
  </si>
  <si>
    <t>Monto
(ml)</t>
  </si>
  <si>
    <t>Ley Anterior y 10 Transitorio</t>
  </si>
  <si>
    <t>Cuentas Individuales</t>
  </si>
  <si>
    <t>Ley Anterior</t>
  </si>
  <si>
    <t>10 Transitorio</t>
  </si>
  <si>
    <t>Cuenta Individual</t>
  </si>
  <si>
    <t>Monto
ml 1/</t>
  </si>
  <si>
    <t>(ml)</t>
  </si>
  <si>
    <t>Monto
2/</t>
  </si>
  <si>
    <t>Monto (ml)
2/</t>
  </si>
  <si>
    <t>Total</t>
  </si>
  <si>
    <t>2 / En el Régimen del 10° Transitorio y Cuentas Individuales las Pensiones cuando se otorgan se pagan en una sola exhibición hasta la extinción del derecho de la misma, por esta razón las pensiones vigentes no reportan gasto ya que éste se incluye en el cuadro de pensiones otorgadas y son cubiertas por montos constitutivos.</t>
  </si>
  <si>
    <t>Total Nacional</t>
  </si>
  <si>
    <t>Distrito Federal</t>
  </si>
  <si>
    <t>Zona Norte</t>
  </si>
  <si>
    <t>Zona Oriente</t>
  </si>
  <si>
    <t>Zona Sur</t>
  </si>
  <si>
    <t>Zona Poniente</t>
  </si>
  <si>
    <t>Aguascalientes</t>
  </si>
  <si>
    <t>Baja California</t>
  </si>
  <si>
    <t>Baja California Sur</t>
  </si>
  <si>
    <t>Campeche</t>
  </si>
  <si>
    <t>Coahuila</t>
  </si>
  <si>
    <t>Colima</t>
  </si>
  <si>
    <t>Chiapas</t>
  </si>
  <si>
    <t>Chihuahua</t>
  </si>
  <si>
    <t>Durango</t>
  </si>
  <si>
    <t>Guanajuato</t>
  </si>
  <si>
    <t>Guerrero</t>
  </si>
  <si>
    <t>Hidalgo</t>
  </si>
  <si>
    <t>Jalisco</t>
  </si>
  <si>
    <t>México</t>
  </si>
  <si>
    <t>Michoacán</t>
  </si>
  <si>
    <t>Morelos</t>
  </si>
  <si>
    <t>Nayarit</t>
  </si>
  <si>
    <t>Nuevo León</t>
  </si>
  <si>
    <t>Oaxaca</t>
  </si>
  <si>
    <t>Puebla</t>
  </si>
  <si>
    <t>Querétaro</t>
  </si>
  <si>
    <t>Quintana Roo</t>
  </si>
  <si>
    <t>San Luis Potosí</t>
  </si>
  <si>
    <t>Sinaloa</t>
  </si>
  <si>
    <t>Sonora</t>
  </si>
  <si>
    <t>Tabasco</t>
  </si>
  <si>
    <t>Tamaulipas</t>
  </si>
  <si>
    <t>Tlaxcala</t>
  </si>
  <si>
    <t>Veracruz</t>
  </si>
  <si>
    <t>Yucatán</t>
  </si>
  <si>
    <t>Zacatecas</t>
  </si>
  <si>
    <t>Oficinas Centrales</t>
  </si>
  <si>
    <t>Nomina</t>
  </si>
  <si>
    <t>Aseguradora</t>
  </si>
  <si>
    <t>Número 3/</t>
  </si>
  <si>
    <t>2.1.2 Pensiones Pagadas por Tipo de Régimen, Entidad Federativa y Monto</t>
  </si>
  <si>
    <t>1 /Las pensiones por Invalidez Temporal son pagadas por nómina los dos primeros años y las paga el ISSSTE con cargo al Fondo de Invalidez y Vida de Cuenta Individual.</t>
  </si>
  <si>
    <t>3/ Pensiones Pagadas Vigentes del 10°Transitorio y Cuentas Individuales a cargo de aseguradora.</t>
  </si>
  <si>
    <t>En el Extranjero</t>
  </si>
  <si>
    <t>Anuario Estadístico 2015</t>
  </si>
  <si>
    <t>Área Foránea</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</si>
</sst>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quot;$&quot;* #,##0.00_-;_-&quot;$&quot;* &quot;-&quot;??_-;_-@_-"/>
    <numFmt numFmtId="43" formatCode="_-* #,##0.00_-;\-* #,##0.00_-;_-* &quot;-&quot;??_-;_-@_-"/>
    <numFmt numFmtId="164" formatCode="_-* #,##0_-;\-* #,##0_-;_-* &quot;-&quot;??_-;_-@_-"/>
    <numFmt numFmtId="165" formatCode="#,##0.00000"/>
    <numFmt numFmtId="166" formatCode="#,##0.0000000"/>
    <numFmt numFmtId="167" formatCode="0.00_)"/>
    <numFmt numFmtId="168" formatCode="#,##0.0_ ;\-#,##0.0\ "/>
    <numFmt numFmtId="169" formatCode="&quot;$&quot;#,##0.00"/>
    <numFmt numFmtId="170" formatCode="&quot;$&quot;#,##0.0"/>
    <numFmt numFmtId="171" formatCode="0.0_)"/>
    <numFmt numFmtId="172" formatCode="#,##0_ ;\-#,##0\ "/>
  </numFmts>
  <fonts count="22" x14ac:knownFonts="1">
    <font>
      <sz val="11"/>
      <color theme="1"/>
      <name val="Calibri"/>
      <family val="2"/>
      <scheme val="minor"/>
    </font>
    <font>
      <sz val="11"/>
      <color indexed="8"/>
      <name val="Calibri"/>
      <family val="2"/>
    </font>
    <font>
      <sz val="11"/>
      <color indexed="8"/>
      <name val="Calibri"/>
      <family val="2"/>
    </font>
    <font>
      <b/>
      <sz val="7"/>
      <name val="Arial"/>
      <family val="2"/>
    </font>
    <font>
      <sz val="7"/>
      <color indexed="8"/>
      <name val="Calibri"/>
      <family val="2"/>
    </font>
    <font>
      <sz val="7"/>
      <name val="Arial"/>
      <family val="2"/>
    </font>
    <font>
      <b/>
      <sz val="7"/>
      <color indexed="8"/>
      <name val="Calibri"/>
      <family val="2"/>
    </font>
    <font>
      <b/>
      <sz val="9"/>
      <name val="Arial"/>
      <family val="2"/>
    </font>
    <font>
      <sz val="8"/>
      <color indexed="8"/>
      <name val="Calibri"/>
      <family val="2"/>
    </font>
    <font>
      <sz val="8"/>
      <name val="Calibri"/>
      <family val="2"/>
    </font>
    <font>
      <sz val="9"/>
      <color indexed="8"/>
      <name val="Arial"/>
      <family val="2"/>
    </font>
    <font>
      <sz val="8"/>
      <name val="Arial"/>
      <family val="2"/>
    </font>
    <font>
      <b/>
      <sz val="14"/>
      <name val="Soberana Titular"/>
      <family val="3"/>
    </font>
    <font>
      <b/>
      <sz val="11"/>
      <name val="Soberana Sans Light"/>
      <family val="3"/>
    </font>
    <font>
      <sz val="11"/>
      <name val="Soberana Sans Light"/>
      <family val="3"/>
    </font>
    <font>
      <sz val="10"/>
      <name val="Soberana Sans Light"/>
      <family val="3"/>
    </font>
    <font>
      <b/>
      <sz val="11"/>
      <color indexed="8"/>
      <name val="Soberana Sans Light"/>
      <family val="3"/>
    </font>
    <font>
      <sz val="11"/>
      <color indexed="8"/>
      <name val="Soberana Sans Light"/>
      <family val="3"/>
    </font>
    <font>
      <sz val="12"/>
      <color indexed="8"/>
      <name val="Soberana Sans Light"/>
      <family val="3"/>
    </font>
    <font>
      <sz val="12"/>
      <name val="Soberana Sans Light"/>
      <family val="3"/>
    </font>
    <font>
      <sz val="10"/>
      <name val="Courier"/>
      <family val="3"/>
    </font>
    <font>
      <sz val="10"/>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2" fillId="0" borderId="0" applyFont="0" applyFill="0" applyBorder="0" applyAlignment="0" applyProtection="0"/>
    <xf numFmtId="44" fontId="2" fillId="0" borderId="0" applyFont="0" applyFill="0" applyBorder="0" applyAlignment="0" applyProtection="0"/>
    <xf numFmtId="0" fontId="20" fillId="0" borderId="0"/>
    <xf numFmtId="43"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3" fillId="0" borderId="0" xfId="0" applyFont="1" applyBorder="1"/>
    <xf numFmtId="0" fontId="4" fillId="0" borderId="0" xfId="0" applyFont="1"/>
    <xf numFmtId="0" fontId="3" fillId="0" borderId="0" xfId="0" applyFont="1" applyAlignment="1"/>
    <xf numFmtId="164" fontId="5" fillId="0" borderId="0" xfId="1" applyNumberFormat="1" applyFont="1"/>
    <xf numFmtId="164" fontId="5" fillId="0" borderId="0" xfId="1" applyNumberFormat="1" applyFont="1" applyBorder="1"/>
    <xf numFmtId="164" fontId="4" fillId="0" borderId="0" xfId="1" applyNumberFormat="1" applyFont="1"/>
    <xf numFmtId="164" fontId="4" fillId="0" borderId="0" xfId="1" applyNumberFormat="1" applyFont="1" applyBorder="1"/>
    <xf numFmtId="0" fontId="4" fillId="0" borderId="0" xfId="0" applyFont="1" applyBorder="1"/>
    <xf numFmtId="165" fontId="4" fillId="0" borderId="0" xfId="0" applyNumberFormat="1" applyFont="1"/>
    <xf numFmtId="166" fontId="4" fillId="0" borderId="0" xfId="0" applyNumberFormat="1" applyFont="1"/>
    <xf numFmtId="43" fontId="4" fillId="0" borderId="0" xfId="0" applyNumberFormat="1" applyFont="1" applyBorder="1"/>
    <xf numFmtId="0" fontId="6" fillId="0" borderId="0" xfId="0" applyFont="1"/>
    <xf numFmtId="0" fontId="4" fillId="0" borderId="0" xfId="0" applyFont="1" applyBorder="1" applyAlignment="1">
      <alignment horizontal="center"/>
    </xf>
    <xf numFmtId="0" fontId="10" fillId="0" borderId="0" xfId="0" applyFont="1" applyBorder="1"/>
    <xf numFmtId="0" fontId="10" fillId="0" borderId="0" xfId="0" applyFont="1"/>
    <xf numFmtId="0" fontId="5" fillId="0" borderId="0" xfId="0" applyFont="1" applyBorder="1" applyAlignment="1">
      <alignment horizontal="center"/>
    </xf>
    <xf numFmtId="0" fontId="3" fillId="0" borderId="0" xfId="0" applyFont="1" applyBorder="1" applyAlignment="1">
      <alignment horizontal="center"/>
    </xf>
    <xf numFmtId="0" fontId="4" fillId="0" borderId="0" xfId="0" applyFont="1" applyAlignment="1">
      <alignment horizontal="center"/>
    </xf>
    <xf numFmtId="0" fontId="4" fillId="0" borderId="0" xfId="0" applyFont="1" applyFill="1" applyAlignment="1">
      <alignment horizontal="center"/>
    </xf>
    <xf numFmtId="0" fontId="3" fillId="0" borderId="0" xfId="0" applyFont="1" applyFill="1" applyBorder="1" applyAlignment="1">
      <alignment horizontal="center"/>
    </xf>
    <xf numFmtId="0" fontId="8" fillId="0" borderId="0" xfId="0" applyFont="1" applyBorder="1" applyAlignment="1">
      <alignment horizontal="center"/>
    </xf>
    <xf numFmtId="0" fontId="7" fillId="0" borderId="0" xfId="0" applyFont="1" applyAlignment="1">
      <alignment horizontal="center"/>
    </xf>
    <xf numFmtId="0" fontId="8" fillId="0" borderId="0" xfId="0" applyFont="1"/>
    <xf numFmtId="166" fontId="8" fillId="0" borderId="0" xfId="0" applyNumberFormat="1" applyFont="1"/>
    <xf numFmtId="164" fontId="11" fillId="0" borderId="0" xfId="1" applyNumberFormat="1" applyFont="1" applyBorder="1"/>
    <xf numFmtId="164" fontId="11" fillId="0" borderId="0" xfId="1" applyNumberFormat="1" applyFont="1"/>
    <xf numFmtId="165" fontId="8" fillId="0" borderId="0" xfId="0" applyNumberFormat="1" applyFont="1"/>
    <xf numFmtId="0" fontId="10" fillId="0" borderId="1" xfId="0" applyFont="1" applyBorder="1"/>
    <xf numFmtId="0" fontId="8" fillId="0" borderId="0" xfId="0" applyFont="1" applyAlignment="1">
      <alignment horizontal="center"/>
    </xf>
    <xf numFmtId="0" fontId="8" fillId="0" borderId="0" xfId="0" applyFont="1" applyFill="1" applyAlignment="1">
      <alignment horizontal="center"/>
    </xf>
    <xf numFmtId="167" fontId="15" fillId="0" borderId="0" xfId="0" applyNumberFormat="1" applyFont="1" applyAlignment="1" applyProtection="1">
      <alignment horizontal="left" indent="1"/>
    </xf>
    <xf numFmtId="0" fontId="4" fillId="0" borderId="0" xfId="0" applyFont="1" applyAlignment="1">
      <alignment vertical="center"/>
    </xf>
    <xf numFmtId="167" fontId="13" fillId="0" borderId="0" xfId="0" applyNumberFormat="1" applyFont="1" applyFill="1" applyBorder="1" applyAlignment="1" applyProtection="1">
      <alignment vertical="center" wrapText="1"/>
    </xf>
    <xf numFmtId="3" fontId="16" fillId="0" borderId="0" xfId="0" applyNumberFormat="1" applyFont="1" applyBorder="1" applyAlignment="1">
      <alignment horizontal="right"/>
    </xf>
    <xf numFmtId="3" fontId="17" fillId="0" borderId="0" xfId="0" applyNumberFormat="1" applyFont="1" applyBorder="1" applyAlignment="1">
      <alignment horizontal="right"/>
    </xf>
    <xf numFmtId="1" fontId="17" fillId="0" borderId="0" xfId="0" applyNumberFormat="1" applyFont="1" applyBorder="1" applyAlignment="1">
      <alignment horizontal="right"/>
    </xf>
    <xf numFmtId="167" fontId="15" fillId="0" borderId="0" xfId="0" applyNumberFormat="1" applyFont="1" applyAlignment="1" applyProtection="1"/>
    <xf numFmtId="0" fontId="11" fillId="0" borderId="0" xfId="0" applyFont="1" applyAlignment="1"/>
    <xf numFmtId="0" fontId="4" fillId="0" borderId="0" xfId="0" applyFont="1" applyAlignment="1"/>
    <xf numFmtId="167" fontId="15" fillId="0" borderId="0" xfId="0" applyNumberFormat="1" applyFont="1" applyBorder="1" applyAlignment="1" applyProtection="1">
      <alignment horizontal="left" indent="1"/>
    </xf>
    <xf numFmtId="167" fontId="15" fillId="0" borderId="0" xfId="0" applyNumberFormat="1" applyFont="1" applyAlignment="1" applyProtection="1">
      <alignment horizontal="left" wrapText="1"/>
    </xf>
    <xf numFmtId="167" fontId="20" fillId="0" borderId="0" xfId="3" applyNumberFormat="1"/>
    <xf numFmtId="0" fontId="13" fillId="0" borderId="0" xfId="0" applyFont="1"/>
    <xf numFmtId="0" fontId="14" fillId="0" borderId="0" xfId="0" applyFont="1"/>
    <xf numFmtId="164" fontId="14" fillId="0" borderId="0" xfId="1" applyNumberFormat="1" applyFont="1"/>
    <xf numFmtId="0" fontId="14" fillId="0" borderId="0" xfId="0" applyFont="1" applyFill="1" applyBorder="1" applyAlignment="1">
      <alignment horizontal="center" vertical="center" wrapText="1"/>
    </xf>
    <xf numFmtId="0" fontId="1" fillId="0" borderId="0" xfId="0" applyFont="1" applyBorder="1" applyAlignment="1">
      <alignment horizontal="center"/>
    </xf>
    <xf numFmtId="0" fontId="1" fillId="0" borderId="0" xfId="0" applyFont="1" applyBorder="1"/>
    <xf numFmtId="0" fontId="1" fillId="0" borderId="0" xfId="0" applyFont="1"/>
    <xf numFmtId="49" fontId="15" fillId="0" borderId="0" xfId="0" applyNumberFormat="1" applyFont="1" applyBorder="1" applyAlignment="1"/>
    <xf numFmtId="0" fontId="14" fillId="0" borderId="2" xfId="0" applyFont="1" applyBorder="1"/>
    <xf numFmtId="164" fontId="14" fillId="0" borderId="2" xfId="1" applyNumberFormat="1" applyFont="1" applyBorder="1"/>
    <xf numFmtId="3" fontId="14" fillId="0" borderId="0" xfId="0" applyNumberFormat="1" applyFont="1" applyProtection="1"/>
    <xf numFmtId="3" fontId="14" fillId="0" borderId="0" xfId="0" applyNumberFormat="1" applyFont="1" applyBorder="1" applyProtection="1"/>
    <xf numFmtId="3" fontId="21" fillId="0" borderId="2" xfId="0" applyNumberFormat="1" applyFont="1" applyBorder="1" applyProtection="1"/>
    <xf numFmtId="164" fontId="14" fillId="0" borderId="0" xfId="1" applyNumberFormat="1" applyFont="1" applyBorder="1"/>
    <xf numFmtId="168" fontId="14" fillId="0" borderId="0" xfId="1" applyNumberFormat="1" applyFont="1" applyBorder="1"/>
    <xf numFmtId="164" fontId="14" fillId="0" borderId="0" xfId="1" applyNumberFormat="1" applyFont="1" applyBorder="1" applyAlignment="1">
      <alignment horizontal="right"/>
    </xf>
    <xf numFmtId="168" fontId="14" fillId="0" borderId="0" xfId="1" applyNumberFormat="1" applyFont="1" applyBorder="1" applyAlignment="1">
      <alignment horizontal="right"/>
    </xf>
    <xf numFmtId="167" fontId="19" fillId="0" borderId="3" xfId="0" applyNumberFormat="1" applyFont="1" applyFill="1" applyBorder="1" applyAlignment="1" applyProtection="1">
      <alignment horizontal="center" vertical="center" wrapText="1"/>
    </xf>
    <xf numFmtId="1" fontId="14" fillId="0" borderId="0" xfId="1" applyNumberFormat="1" applyFont="1" applyAlignment="1">
      <alignment horizontal="right"/>
    </xf>
    <xf numFmtId="1" fontId="14" fillId="0" borderId="0" xfId="1" applyNumberFormat="1" applyFont="1"/>
    <xf numFmtId="169" fontId="17" fillId="0" borderId="2" xfId="2" applyNumberFormat="1" applyFont="1" applyBorder="1" applyAlignment="1">
      <alignment horizontal="right"/>
    </xf>
    <xf numFmtId="170" fontId="17" fillId="0" borderId="0" xfId="2" applyNumberFormat="1" applyFont="1" applyBorder="1" applyAlignment="1">
      <alignment horizontal="right"/>
    </xf>
    <xf numFmtId="170" fontId="17" fillId="0" borderId="2" xfId="2" applyNumberFormat="1" applyFont="1" applyBorder="1" applyAlignment="1">
      <alignment horizontal="right"/>
    </xf>
    <xf numFmtId="170" fontId="13" fillId="0" borderId="0" xfId="2" applyNumberFormat="1" applyFont="1"/>
    <xf numFmtId="170" fontId="14" fillId="0" borderId="0" xfId="2" applyNumberFormat="1" applyFont="1" applyAlignment="1">
      <alignment horizontal="right"/>
    </xf>
    <xf numFmtId="170" fontId="14" fillId="0" borderId="0" xfId="2" applyNumberFormat="1" applyFont="1"/>
    <xf numFmtId="3" fontId="16" fillId="0" borderId="0" xfId="0" applyNumberFormat="1" applyFont="1"/>
    <xf numFmtId="3" fontId="17" fillId="0" borderId="0" xfId="0" applyNumberFormat="1" applyFont="1"/>
    <xf numFmtId="171" fontId="15" fillId="0" borderId="0" xfId="0" applyNumberFormat="1" applyFont="1" applyAlignment="1" applyProtection="1">
      <alignment horizontal="left" wrapText="1"/>
    </xf>
    <xf numFmtId="44" fontId="14" fillId="0" borderId="0" xfId="2" applyFont="1"/>
    <xf numFmtId="44" fontId="14" fillId="0" borderId="0" xfId="2" applyFont="1" applyBorder="1"/>
    <xf numFmtId="44" fontId="17" fillId="0" borderId="2" xfId="2" applyFont="1" applyBorder="1" applyAlignment="1">
      <alignment horizontal="right"/>
    </xf>
    <xf numFmtId="172" fontId="14" fillId="0" borderId="0" xfId="1" applyNumberFormat="1" applyFont="1" applyBorder="1" applyAlignment="1">
      <alignment horizontal="right"/>
    </xf>
    <xf numFmtId="172" fontId="14" fillId="0" borderId="2" xfId="1" applyNumberFormat="1" applyFont="1" applyBorder="1" applyAlignment="1">
      <alignment horizontal="right"/>
    </xf>
    <xf numFmtId="170" fontId="14" fillId="0" borderId="2" xfId="2" applyNumberFormat="1" applyFont="1" applyBorder="1"/>
    <xf numFmtId="167" fontId="15" fillId="0" borderId="0" xfId="0" applyNumberFormat="1" applyFont="1" applyAlignment="1" applyProtection="1">
      <alignment horizontal="left" wrapText="1"/>
    </xf>
    <xf numFmtId="167" fontId="12" fillId="0" borderId="0" xfId="0" applyNumberFormat="1" applyFont="1" applyAlignment="1" applyProtection="1">
      <alignment horizontal="center" vertical="center"/>
    </xf>
    <xf numFmtId="167" fontId="19" fillId="0" borderId="3" xfId="0" applyNumberFormat="1" applyFont="1" applyFill="1" applyBorder="1" applyAlignment="1" applyProtection="1">
      <alignment horizontal="center" vertical="center" wrapText="1"/>
    </xf>
    <xf numFmtId="0" fontId="18" fillId="0" borderId="0" xfId="0" applyFont="1" applyAlignment="1">
      <alignment horizontal="right"/>
    </xf>
    <xf numFmtId="0" fontId="18" fillId="0" borderId="3" xfId="0" applyFont="1" applyBorder="1" applyAlignment="1">
      <alignment horizontal="center" vertical="center"/>
    </xf>
    <xf numFmtId="167" fontId="15" fillId="0" borderId="0" xfId="3" applyNumberFormat="1" applyFont="1" applyBorder="1" applyAlignment="1" applyProtection="1">
      <alignment horizontal="left" wrapText="1"/>
    </xf>
    <xf numFmtId="167" fontId="19" fillId="0" borderId="1" xfId="0" applyNumberFormat="1" applyFont="1" applyFill="1" applyBorder="1" applyAlignment="1" applyProtection="1">
      <alignment horizontal="center" vertical="center" wrapText="1"/>
    </xf>
    <xf numFmtId="167" fontId="19" fillId="0" borderId="4" xfId="0" applyNumberFormat="1" applyFont="1" applyFill="1" applyBorder="1" applyAlignment="1" applyProtection="1">
      <alignment horizontal="center" vertical="center" wrapText="1"/>
    </xf>
  </cellXfs>
  <cellStyles count="6">
    <cellStyle name="Millares" xfId="1" builtinId="3"/>
    <cellStyle name="Millares 2" xfId="4"/>
    <cellStyle name="Moneda" xfId="2" builtinId="4"/>
    <cellStyle name="Moneda 2" xfId="5"/>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217715</xdr:colOff>
      <xdr:row>4</xdr:row>
      <xdr:rowOff>180975</xdr:rowOff>
    </xdr:to>
    <xdr:pic>
      <xdr:nvPicPr>
        <xdr:cNvPr id="1262" name="2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7808" t="5580" r="58878" b="83549"/>
        <a:stretch>
          <a:fillRect/>
        </a:stretch>
      </xdr:blipFill>
      <xdr:spPr bwMode="auto">
        <a:xfrm>
          <a:off x="0" y="0"/>
          <a:ext cx="3020786" cy="997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163285</xdr:colOff>
      <xdr:row>0</xdr:row>
      <xdr:rowOff>13607</xdr:rowOff>
    </xdr:from>
    <xdr:to>
      <xdr:col>14</xdr:col>
      <xdr:colOff>1344385</xdr:colOff>
      <xdr:row>5</xdr:row>
      <xdr:rowOff>13607</xdr:rowOff>
    </xdr:to>
    <xdr:pic>
      <xdr:nvPicPr>
        <xdr:cNvPr id="1263" name="3 Imagen" descr="Oficio ISSSTE o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68871" t="5580" r="6599" b="83549"/>
        <a:stretch>
          <a:fillRect/>
        </a:stretch>
      </xdr:blipFill>
      <xdr:spPr bwMode="auto">
        <a:xfrm>
          <a:off x="18233571" y="13607"/>
          <a:ext cx="2569029" cy="10205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76"/>
  <sheetViews>
    <sheetView showGridLines="0" tabSelected="1" zoomScale="80" zoomScaleNormal="80" zoomScaleSheetLayoutView="70" workbookViewId="0">
      <selection activeCell="D22" sqref="D22"/>
    </sheetView>
  </sheetViews>
  <sheetFormatPr baseColWidth="10" defaultRowHeight="9" x14ac:dyDescent="0.15"/>
  <cols>
    <col min="1" max="1" width="21.140625" style="39" customWidth="1"/>
    <col min="2" max="2" width="20.7109375" style="18" customWidth="1"/>
    <col min="3" max="3" width="19.85546875" style="13" customWidth="1"/>
    <col min="4" max="5" width="20.7109375" style="13" customWidth="1"/>
    <col min="6" max="9" width="20.7109375" style="18" customWidth="1"/>
    <col min="10" max="11" width="20.7109375" style="19" customWidth="1"/>
    <col min="12" max="13" width="20.7109375" style="18" customWidth="1"/>
    <col min="14" max="14" width="20.7109375" style="8" customWidth="1"/>
    <col min="15" max="15" width="20.7109375" style="2" customWidth="1"/>
    <col min="16" max="17" width="14.28515625" style="2" bestFit="1" customWidth="1"/>
    <col min="18" max="18" width="15.28515625" style="2" bestFit="1" customWidth="1"/>
    <col min="19" max="16384" width="11.42578125" style="2"/>
  </cols>
  <sheetData>
    <row r="1" spans="1:250" ht="15.75" customHeight="1" x14ac:dyDescent="0.2">
      <c r="A1" s="3"/>
      <c r="B1" s="16"/>
      <c r="C1" s="16"/>
      <c r="D1" s="17"/>
      <c r="E1" s="17"/>
      <c r="F1" s="22"/>
      <c r="G1" s="22"/>
      <c r="H1" s="22"/>
      <c r="I1" s="22"/>
      <c r="J1" s="22"/>
      <c r="K1" s="22"/>
      <c r="L1" s="22"/>
      <c r="M1" s="22"/>
      <c r="N1" s="3"/>
    </row>
    <row r="2" spans="1:250" ht="15.75" customHeight="1" x14ac:dyDescent="0.2">
      <c r="A2" s="3"/>
      <c r="B2" s="16"/>
      <c r="C2" s="16"/>
      <c r="D2" s="17"/>
      <c r="E2" s="17"/>
      <c r="F2" s="22"/>
      <c r="G2" s="22"/>
      <c r="H2" s="22"/>
      <c r="I2" s="22"/>
      <c r="J2" s="22"/>
      <c r="K2" s="22"/>
      <c r="L2" s="22"/>
      <c r="M2" s="22"/>
      <c r="N2" s="3"/>
    </row>
    <row r="3" spans="1:250" ht="15.75" customHeight="1" x14ac:dyDescent="0.2">
      <c r="A3" s="3"/>
      <c r="B3" s="16"/>
      <c r="C3" s="16"/>
      <c r="D3" s="17"/>
      <c r="E3" s="17"/>
      <c r="F3" s="22"/>
      <c r="G3" s="22"/>
      <c r="H3" s="22"/>
      <c r="I3" s="22"/>
      <c r="J3" s="22"/>
      <c r="K3" s="22"/>
      <c r="L3" s="22"/>
      <c r="M3" s="22"/>
      <c r="N3" s="3"/>
    </row>
    <row r="4" spans="1:250" ht="15.75" customHeight="1" x14ac:dyDescent="0.2">
      <c r="A4" s="3"/>
      <c r="B4" s="16"/>
      <c r="C4" s="16"/>
      <c r="D4" s="17"/>
      <c r="E4" s="17"/>
      <c r="F4" s="22"/>
      <c r="G4" s="22"/>
      <c r="H4" s="22"/>
      <c r="I4" s="22"/>
      <c r="J4" s="22"/>
      <c r="K4" s="22"/>
      <c r="L4" s="22"/>
      <c r="M4" s="22"/>
      <c r="N4" s="3"/>
    </row>
    <row r="5" spans="1:250" ht="15.75" customHeight="1" x14ac:dyDescent="0.2">
      <c r="A5" s="3"/>
      <c r="B5" s="16"/>
      <c r="C5" s="16"/>
      <c r="D5" s="17"/>
      <c r="E5" s="17"/>
      <c r="F5" s="22"/>
      <c r="G5" s="22"/>
      <c r="H5" s="22"/>
      <c r="I5" s="22"/>
      <c r="J5" s="22"/>
      <c r="K5" s="22"/>
      <c r="L5" s="22"/>
      <c r="M5" s="22"/>
      <c r="N5" s="3"/>
    </row>
    <row r="6" spans="1:250" ht="17.25" customHeight="1" x14ac:dyDescent="0.25">
      <c r="A6" s="81" t="s">
        <v>61</v>
      </c>
      <c r="B6" s="81"/>
      <c r="C6" s="81"/>
      <c r="D6" s="81"/>
      <c r="E6" s="81"/>
      <c r="F6" s="81"/>
      <c r="G6" s="81"/>
      <c r="H6" s="81"/>
      <c r="I6" s="81"/>
      <c r="J6" s="81"/>
      <c r="K6" s="81"/>
      <c r="L6" s="81"/>
      <c r="M6" s="81"/>
      <c r="N6" s="81"/>
      <c r="O6" s="81"/>
    </row>
    <row r="7" spans="1:250" ht="13.5" customHeight="1" x14ac:dyDescent="0.2">
      <c r="A7" s="3"/>
      <c r="B7" s="16"/>
      <c r="C7" s="16"/>
      <c r="D7" s="17"/>
      <c r="E7" s="17"/>
      <c r="F7" s="22"/>
      <c r="G7" s="22"/>
      <c r="H7" s="22"/>
      <c r="I7" s="22"/>
      <c r="J7" s="22"/>
      <c r="K7" s="22"/>
      <c r="L7" s="22"/>
      <c r="M7" s="22"/>
      <c r="N7" s="3"/>
    </row>
    <row r="8" spans="1:250" s="32" customFormat="1" ht="38.25" customHeight="1" x14ac:dyDescent="0.25">
      <c r="A8" s="79" t="s">
        <v>57</v>
      </c>
      <c r="B8" s="79"/>
      <c r="C8" s="79"/>
      <c r="D8" s="79"/>
      <c r="E8" s="79"/>
      <c r="F8" s="79"/>
      <c r="G8" s="79"/>
      <c r="H8" s="79"/>
      <c r="I8" s="79"/>
      <c r="J8" s="79"/>
      <c r="K8" s="79"/>
      <c r="L8" s="79"/>
      <c r="M8" s="79"/>
      <c r="N8" s="79"/>
      <c r="O8" s="79"/>
    </row>
    <row r="9" spans="1:250" ht="13.5" customHeight="1" x14ac:dyDescent="0.15">
      <c r="A9" s="3"/>
      <c r="B9" s="16"/>
      <c r="C9" s="16"/>
      <c r="D9" s="17"/>
      <c r="E9" s="17"/>
      <c r="F9" s="17"/>
      <c r="G9" s="17"/>
      <c r="H9" s="17"/>
      <c r="I9" s="17"/>
      <c r="J9" s="20"/>
      <c r="K9" s="20"/>
      <c r="L9" s="17"/>
      <c r="M9" s="17"/>
      <c r="N9" s="1"/>
      <c r="O9" s="1"/>
      <c r="P9" s="8"/>
      <c r="Q9" s="8"/>
      <c r="R9" s="8"/>
    </row>
    <row r="10" spans="1:250" s="15" customFormat="1" ht="20.25" customHeight="1" x14ac:dyDescent="0.2">
      <c r="A10" s="80" t="s">
        <v>0</v>
      </c>
      <c r="B10" s="82" t="s">
        <v>14</v>
      </c>
      <c r="C10" s="82"/>
      <c r="D10" s="80" t="s">
        <v>2</v>
      </c>
      <c r="E10" s="80"/>
      <c r="F10" s="80"/>
      <c r="G10" s="80"/>
      <c r="H10" s="80"/>
      <c r="I10" s="80"/>
      <c r="J10" s="80" t="s">
        <v>3</v>
      </c>
      <c r="K10" s="80"/>
      <c r="L10" s="80"/>
      <c r="M10" s="80"/>
      <c r="N10" s="80"/>
      <c r="O10" s="80"/>
      <c r="P10" s="14"/>
      <c r="Q10" s="14"/>
      <c r="R10" s="14"/>
    </row>
    <row r="11" spans="1:250" s="15" customFormat="1" ht="33" customHeight="1" x14ac:dyDescent="0.2">
      <c r="A11" s="80"/>
      <c r="B11" s="84" t="s">
        <v>1</v>
      </c>
      <c r="C11" s="84" t="s">
        <v>4</v>
      </c>
      <c r="D11" s="80" t="s">
        <v>5</v>
      </c>
      <c r="E11" s="80"/>
      <c r="F11" s="80" t="s">
        <v>6</v>
      </c>
      <c r="G11" s="80"/>
      <c r="H11" s="80"/>
      <c r="I11" s="80"/>
      <c r="J11" s="80" t="s">
        <v>7</v>
      </c>
      <c r="K11" s="80"/>
      <c r="L11" s="80" t="s">
        <v>8</v>
      </c>
      <c r="M11" s="80"/>
      <c r="N11" s="80" t="s">
        <v>9</v>
      </c>
      <c r="O11" s="80"/>
      <c r="P11" s="14"/>
      <c r="Q11" s="14"/>
      <c r="R11" s="14"/>
    </row>
    <row r="12" spans="1:250" s="28" customFormat="1" ht="36" customHeight="1" x14ac:dyDescent="0.2">
      <c r="A12" s="80"/>
      <c r="B12" s="85"/>
      <c r="C12" s="85"/>
      <c r="D12" s="60" t="s">
        <v>1</v>
      </c>
      <c r="E12" s="60" t="s">
        <v>4</v>
      </c>
      <c r="F12" s="60" t="s">
        <v>1</v>
      </c>
      <c r="G12" s="60" t="s">
        <v>55</v>
      </c>
      <c r="H12" s="60" t="s">
        <v>54</v>
      </c>
      <c r="I12" s="60" t="s">
        <v>10</v>
      </c>
      <c r="J12" s="60" t="s">
        <v>1</v>
      </c>
      <c r="K12" s="60" t="s">
        <v>11</v>
      </c>
      <c r="L12" s="60" t="s">
        <v>56</v>
      </c>
      <c r="M12" s="60" t="s">
        <v>12</v>
      </c>
      <c r="N12" s="60" t="s">
        <v>56</v>
      </c>
      <c r="O12" s="60" t="s">
        <v>13</v>
      </c>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c r="IJ12" s="14"/>
      <c r="IK12" s="14"/>
      <c r="IL12" s="14"/>
      <c r="IM12" s="14"/>
      <c r="IN12" s="14"/>
      <c r="IO12" s="14"/>
      <c r="IP12" s="14"/>
    </row>
    <row r="13" spans="1:250" s="8" customFormat="1" ht="15" customHeight="1" x14ac:dyDescent="0.25">
      <c r="A13" s="46"/>
      <c r="B13" s="46"/>
      <c r="C13" s="46"/>
      <c r="D13" s="46"/>
      <c r="E13" s="33"/>
      <c r="F13" s="33"/>
      <c r="G13" s="33"/>
      <c r="H13" s="33"/>
      <c r="I13" s="33"/>
      <c r="J13" s="33"/>
      <c r="K13" s="33"/>
      <c r="L13" s="33"/>
      <c r="M13" s="33"/>
      <c r="N13" s="47"/>
      <c r="O13" s="48"/>
    </row>
    <row r="14" spans="1:250" s="12" customFormat="1" ht="15" customHeight="1" x14ac:dyDescent="0.25">
      <c r="A14" s="43" t="s">
        <v>16</v>
      </c>
      <c r="B14" s="34">
        <f t="shared" ref="B14:O14" si="0">SUM(B16+B23)</f>
        <v>1018871</v>
      </c>
      <c r="C14" s="66">
        <f t="shared" si="0"/>
        <v>152267411.10203004</v>
      </c>
      <c r="D14" s="34">
        <f t="shared" si="0"/>
        <v>976830</v>
      </c>
      <c r="E14" s="66">
        <f t="shared" si="0"/>
        <v>151239161.19999999</v>
      </c>
      <c r="F14" s="69">
        <f>G14+H14</f>
        <v>19509</v>
      </c>
      <c r="G14" s="34">
        <f>SUM(G16+G23)</f>
        <v>19143</v>
      </c>
      <c r="H14" s="34">
        <f t="shared" si="0"/>
        <v>366</v>
      </c>
      <c r="I14" s="66">
        <f t="shared" si="0"/>
        <v>24568.999999999996</v>
      </c>
      <c r="J14" s="34">
        <f t="shared" si="0"/>
        <v>18173</v>
      </c>
      <c r="K14" s="66">
        <f t="shared" si="0"/>
        <v>1003680.90203</v>
      </c>
      <c r="L14" s="34">
        <f t="shared" si="0"/>
        <v>2589</v>
      </c>
      <c r="M14" s="66">
        <f t="shared" si="0"/>
        <v>0</v>
      </c>
      <c r="N14" s="34">
        <f t="shared" si="0"/>
        <v>1770</v>
      </c>
      <c r="O14" s="66">
        <f t="shared" si="0"/>
        <v>0</v>
      </c>
      <c r="Q14" s="56"/>
      <c r="R14" s="57"/>
    </row>
    <row r="15" spans="1:250" ht="15" customHeight="1" x14ac:dyDescent="0.25">
      <c r="A15" s="43"/>
      <c r="B15" s="35"/>
      <c r="C15" s="67"/>
      <c r="D15" s="35"/>
      <c r="E15" s="64"/>
      <c r="F15" s="69"/>
      <c r="G15" s="35"/>
      <c r="H15" s="35"/>
      <c r="I15" s="64"/>
      <c r="J15" s="35"/>
      <c r="K15" s="35"/>
      <c r="L15" s="34"/>
      <c r="M15" s="35"/>
      <c r="N15" s="34"/>
      <c r="O15" s="49"/>
      <c r="Q15" s="58"/>
      <c r="R15" s="59"/>
    </row>
    <row r="16" spans="1:250" s="12" customFormat="1" ht="15" customHeight="1" x14ac:dyDescent="0.25">
      <c r="A16" s="43" t="s">
        <v>17</v>
      </c>
      <c r="B16" s="34">
        <f t="shared" ref="B16:O16" si="1">SUM(B17:B21)</f>
        <v>277471</v>
      </c>
      <c r="C16" s="66">
        <f t="shared" si="1"/>
        <v>37158036.602030002</v>
      </c>
      <c r="D16" s="34">
        <f t="shared" si="1"/>
        <v>265943</v>
      </c>
      <c r="E16" s="66">
        <f t="shared" si="1"/>
        <v>36835228</v>
      </c>
      <c r="F16" s="69">
        <f t="shared" ref="F16:F20" si="2">G16+H16</f>
        <v>4637</v>
      </c>
      <c r="G16" s="34">
        <f>SUM(G17:G21)</f>
        <v>4564</v>
      </c>
      <c r="H16" s="34">
        <f t="shared" si="1"/>
        <v>73</v>
      </c>
      <c r="I16" s="66">
        <f t="shared" si="1"/>
        <v>5451.8</v>
      </c>
      <c r="J16" s="34">
        <f t="shared" si="1"/>
        <v>6060</v>
      </c>
      <c r="K16" s="66">
        <f t="shared" si="1"/>
        <v>317356.80202999996</v>
      </c>
      <c r="L16" s="34">
        <f t="shared" si="1"/>
        <v>493</v>
      </c>
      <c r="M16" s="66">
        <f t="shared" si="1"/>
        <v>0</v>
      </c>
      <c r="N16" s="34">
        <f t="shared" si="1"/>
        <v>338</v>
      </c>
      <c r="O16" s="66">
        <f t="shared" si="1"/>
        <v>0</v>
      </c>
      <c r="Q16" s="56"/>
      <c r="R16" s="57"/>
    </row>
    <row r="17" spans="1:18" ht="15" customHeight="1" x14ac:dyDescent="0.25">
      <c r="A17" s="44" t="s">
        <v>18</v>
      </c>
      <c r="B17" s="45">
        <f>SUM(D17+G17+H17+J17+L17+N17)</f>
        <v>63778</v>
      </c>
      <c r="C17" s="68">
        <f>SUM(E17+I17+K17+M17+O17)</f>
        <v>8448178</v>
      </c>
      <c r="D17" s="45">
        <v>61016</v>
      </c>
      <c r="E17" s="64">
        <v>8361596.3000000007</v>
      </c>
      <c r="F17" s="70">
        <f t="shared" si="2"/>
        <v>1284</v>
      </c>
      <c r="G17" s="35">
        <v>1266</v>
      </c>
      <c r="H17" s="35">
        <v>18</v>
      </c>
      <c r="I17" s="64">
        <v>1064.7</v>
      </c>
      <c r="J17" s="53">
        <v>1274</v>
      </c>
      <c r="K17" s="72">
        <v>85517</v>
      </c>
      <c r="L17" s="54">
        <v>131</v>
      </c>
      <c r="M17" s="68">
        <f t="shared" ref="M17:O21" si="3">SUM(M18:M22)</f>
        <v>0</v>
      </c>
      <c r="N17" s="54">
        <v>73</v>
      </c>
      <c r="O17" s="68">
        <f t="shared" si="3"/>
        <v>0</v>
      </c>
      <c r="Q17" s="56"/>
      <c r="R17" s="57"/>
    </row>
    <row r="18" spans="1:18" ht="15" customHeight="1" x14ac:dyDescent="0.25">
      <c r="A18" s="44" t="s">
        <v>19</v>
      </c>
      <c r="B18" s="45">
        <f>SUM(D18+G18+H18+J18+L18+N18)</f>
        <v>85611</v>
      </c>
      <c r="C18" s="68">
        <f t="shared" ref="C18:C21" si="4">SUM(E18+I18+K18+M18+O18)</f>
        <v>11021970.900000002</v>
      </c>
      <c r="D18" s="45">
        <v>82049</v>
      </c>
      <c r="E18" s="64">
        <v>10918456.800000003</v>
      </c>
      <c r="F18" s="70">
        <f t="shared" si="2"/>
        <v>1274</v>
      </c>
      <c r="G18" s="35">
        <v>1251</v>
      </c>
      <c r="H18" s="35">
        <v>23</v>
      </c>
      <c r="I18" s="64">
        <v>2043.1</v>
      </c>
      <c r="J18" s="53">
        <v>2055</v>
      </c>
      <c r="K18" s="72">
        <v>101471</v>
      </c>
      <c r="L18" s="54">
        <v>128</v>
      </c>
      <c r="M18" s="68">
        <f t="shared" ref="M18" si="5">SUM(M19:M23)</f>
        <v>0</v>
      </c>
      <c r="N18" s="54">
        <v>105</v>
      </c>
      <c r="O18" s="68">
        <f t="shared" si="3"/>
        <v>0</v>
      </c>
      <c r="Q18" s="56"/>
      <c r="R18" s="57"/>
    </row>
    <row r="19" spans="1:18" ht="15" customHeight="1" x14ac:dyDescent="0.25">
      <c r="A19" s="44" t="s">
        <v>20</v>
      </c>
      <c r="B19" s="45">
        <f>SUM(D19+G19+H19+J19+L19+N19)</f>
        <v>83024</v>
      </c>
      <c r="C19" s="68">
        <f t="shared" si="4"/>
        <v>11363403.399999999</v>
      </c>
      <c r="D19" s="45">
        <v>79832</v>
      </c>
      <c r="E19" s="64">
        <v>11269937.699999999</v>
      </c>
      <c r="F19" s="70">
        <f t="shared" si="2"/>
        <v>1200</v>
      </c>
      <c r="G19" s="35">
        <v>1184</v>
      </c>
      <c r="H19" s="35">
        <v>16</v>
      </c>
      <c r="I19" s="64">
        <v>1381.7</v>
      </c>
      <c r="J19" s="53">
        <v>1768</v>
      </c>
      <c r="K19" s="72">
        <v>92084</v>
      </c>
      <c r="L19" s="54">
        <v>123</v>
      </c>
      <c r="M19" s="68">
        <f t="shared" ref="M19" si="6">SUM(M20:M24)</f>
        <v>0</v>
      </c>
      <c r="N19" s="54">
        <v>101</v>
      </c>
      <c r="O19" s="68">
        <f t="shared" si="3"/>
        <v>0</v>
      </c>
      <c r="Q19" s="56"/>
      <c r="R19" s="57"/>
    </row>
    <row r="20" spans="1:18" ht="15" customHeight="1" x14ac:dyDescent="0.25">
      <c r="A20" s="44" t="s">
        <v>21</v>
      </c>
      <c r="B20" s="45">
        <f>SUM(D20+G20+H20+J20+L20+N20)</f>
        <v>45058</v>
      </c>
      <c r="C20" s="68">
        <f t="shared" si="4"/>
        <v>5958790.9000000004</v>
      </c>
      <c r="D20" s="45">
        <v>43046</v>
      </c>
      <c r="E20" s="64">
        <v>5919681.1000000006</v>
      </c>
      <c r="F20" s="70">
        <f t="shared" si="2"/>
        <v>879</v>
      </c>
      <c r="G20" s="35">
        <v>863</v>
      </c>
      <c r="H20" s="35">
        <v>16</v>
      </c>
      <c r="I20" s="64">
        <v>825.7</v>
      </c>
      <c r="J20" s="53">
        <v>963</v>
      </c>
      <c r="K20" s="72">
        <v>38284.1</v>
      </c>
      <c r="L20" s="54">
        <v>111</v>
      </c>
      <c r="M20" s="68">
        <f t="shared" ref="M20" si="7">SUM(M21:M25)</f>
        <v>0</v>
      </c>
      <c r="N20" s="54">
        <v>59</v>
      </c>
      <c r="O20" s="68">
        <f t="shared" si="3"/>
        <v>0</v>
      </c>
      <c r="Q20" s="56"/>
      <c r="R20" s="57"/>
    </row>
    <row r="21" spans="1:18" ht="15" customHeight="1" x14ac:dyDescent="0.25">
      <c r="A21" s="44" t="s">
        <v>53</v>
      </c>
      <c r="B21" s="75">
        <f>SUM(D21+G21+H21)</f>
        <v>0</v>
      </c>
      <c r="C21" s="68">
        <f t="shared" si="4"/>
        <v>365693.40202999994</v>
      </c>
      <c r="D21" s="75">
        <v>0</v>
      </c>
      <c r="E21" s="64">
        <v>365556.1</v>
      </c>
      <c r="F21" s="75">
        <v>0</v>
      </c>
      <c r="G21" s="75">
        <v>0</v>
      </c>
      <c r="H21" s="75">
        <v>0</v>
      </c>
      <c r="I21" s="67">
        <v>136.6</v>
      </c>
      <c r="J21" s="75">
        <v>0</v>
      </c>
      <c r="K21" s="73">
        <f>702.03/1000</f>
        <v>0.70202999999999993</v>
      </c>
      <c r="L21" s="75">
        <v>0</v>
      </c>
      <c r="M21" s="68">
        <f t="shared" ref="M21" si="8">SUM(M22:M26)</f>
        <v>0</v>
      </c>
      <c r="N21" s="75">
        <v>0</v>
      </c>
      <c r="O21" s="68">
        <f t="shared" si="3"/>
        <v>0</v>
      </c>
      <c r="Q21" s="56"/>
      <c r="R21" s="57"/>
    </row>
    <row r="22" spans="1:18" ht="15" customHeight="1" x14ac:dyDescent="0.25">
      <c r="A22" s="44"/>
      <c r="B22" s="62"/>
      <c r="C22" s="68"/>
      <c r="D22" s="61"/>
      <c r="E22" s="64"/>
      <c r="G22" s="61"/>
      <c r="H22" s="61"/>
      <c r="I22" s="67"/>
      <c r="J22" s="61"/>
      <c r="K22" s="61"/>
      <c r="L22" s="61"/>
      <c r="M22" s="36"/>
      <c r="N22" s="34"/>
      <c r="O22" s="49"/>
      <c r="Q22" s="56"/>
      <c r="R22" s="57"/>
    </row>
    <row r="23" spans="1:18" s="12" customFormat="1" ht="15" customHeight="1" x14ac:dyDescent="0.25">
      <c r="A23" s="43" t="s">
        <v>62</v>
      </c>
      <c r="B23" s="34">
        <f>SUM(B24:B55)</f>
        <v>741400</v>
      </c>
      <c r="C23" s="66">
        <f>SUM(C24:C55)</f>
        <v>115109374.50000003</v>
      </c>
      <c r="D23" s="34">
        <f>SUM(D24:D55)</f>
        <v>710887</v>
      </c>
      <c r="E23" s="66">
        <f>SUM(E24:E55)</f>
        <v>114403933.2</v>
      </c>
      <c r="F23" s="34">
        <f>G23+H23</f>
        <v>14872</v>
      </c>
      <c r="G23" s="34">
        <f>SUM(G24:G54)</f>
        <v>14579</v>
      </c>
      <c r="H23" s="34">
        <f>SUM(H24:H54)</f>
        <v>293</v>
      </c>
      <c r="I23" s="66">
        <f>SUM(I24:I55)</f>
        <v>19117.199999999997</v>
      </c>
      <c r="J23" s="34">
        <f t="shared" ref="J23:K23" si="9">SUM(J24:J55)</f>
        <v>12113</v>
      </c>
      <c r="K23" s="66">
        <f t="shared" si="9"/>
        <v>686324.1</v>
      </c>
      <c r="L23" s="34">
        <f t="shared" ref="L23" si="10">SUM(L24:L55)</f>
        <v>2096</v>
      </c>
      <c r="M23" s="66">
        <f t="shared" ref="M23" si="11">SUM(M24:M55)</f>
        <v>0</v>
      </c>
      <c r="N23" s="34">
        <f t="shared" ref="N23" si="12">SUM(N24:N55)</f>
        <v>1432</v>
      </c>
      <c r="O23" s="66">
        <f t="shared" ref="O23" si="13">SUM(O24:O55)</f>
        <v>0</v>
      </c>
      <c r="Q23" s="56"/>
      <c r="R23" s="57"/>
    </row>
    <row r="24" spans="1:18" ht="15" customHeight="1" x14ac:dyDescent="0.25">
      <c r="A24" s="44" t="s">
        <v>22</v>
      </c>
      <c r="B24" s="45">
        <f t="shared" ref="B24:B55" si="14">SUM(D24+G24+H24+J24+L24+N24)</f>
        <v>13728</v>
      </c>
      <c r="C24" s="68">
        <f t="shared" ref="C24:C55" si="15">SUM(E24+I24+K24+M24+O24)</f>
        <v>2238965.9999999995</v>
      </c>
      <c r="D24" s="45">
        <v>13289</v>
      </c>
      <c r="E24" s="64">
        <v>2227772.6999999997</v>
      </c>
      <c r="F24" s="35">
        <f>G24+H24</f>
        <v>154</v>
      </c>
      <c r="G24" s="35">
        <v>151</v>
      </c>
      <c r="H24" s="35">
        <v>3</v>
      </c>
      <c r="I24" s="64">
        <v>161</v>
      </c>
      <c r="J24" s="53">
        <v>231</v>
      </c>
      <c r="K24" s="72">
        <v>11032.3</v>
      </c>
      <c r="L24" s="54">
        <v>34</v>
      </c>
      <c r="M24" s="68">
        <f t="shared" ref="M24:M55" si="16">SUM(M25:M29)</f>
        <v>0</v>
      </c>
      <c r="N24" s="54">
        <v>20</v>
      </c>
      <c r="O24" s="68">
        <f t="shared" ref="O24:O55" si="17">SUM(O25:O29)</f>
        <v>0</v>
      </c>
      <c r="Q24" s="56"/>
      <c r="R24" s="57"/>
    </row>
    <row r="25" spans="1:18" ht="15" customHeight="1" x14ac:dyDescent="0.25">
      <c r="A25" s="44" t="s">
        <v>23</v>
      </c>
      <c r="B25" s="45">
        <f t="shared" si="14"/>
        <v>19674</v>
      </c>
      <c r="C25" s="68">
        <f t="shared" si="15"/>
        <v>3239807.1</v>
      </c>
      <c r="D25" s="45">
        <v>19031</v>
      </c>
      <c r="E25" s="64">
        <v>3225510.3000000003</v>
      </c>
      <c r="F25" s="35">
        <f t="shared" ref="F25:F54" si="18">G25+H25</f>
        <v>391</v>
      </c>
      <c r="G25" s="35">
        <v>381</v>
      </c>
      <c r="H25" s="35">
        <v>10</v>
      </c>
      <c r="I25" s="64">
        <v>914.3</v>
      </c>
      <c r="J25" s="53">
        <v>199</v>
      </c>
      <c r="K25" s="72">
        <v>13382.5</v>
      </c>
      <c r="L25" s="54">
        <v>33</v>
      </c>
      <c r="M25" s="68">
        <f t="shared" si="16"/>
        <v>0</v>
      </c>
      <c r="N25" s="54">
        <v>20</v>
      </c>
      <c r="O25" s="68">
        <f t="shared" si="17"/>
        <v>0</v>
      </c>
      <c r="Q25" s="56"/>
      <c r="R25" s="57"/>
    </row>
    <row r="26" spans="1:18" ht="15" customHeight="1" x14ac:dyDescent="0.25">
      <c r="A26" s="44" t="s">
        <v>24</v>
      </c>
      <c r="B26" s="45">
        <f t="shared" si="14"/>
        <v>11566</v>
      </c>
      <c r="C26" s="68">
        <f t="shared" si="15"/>
        <v>1964709.8</v>
      </c>
      <c r="D26" s="45">
        <v>10990</v>
      </c>
      <c r="E26" s="64">
        <v>1952340.9000000001</v>
      </c>
      <c r="F26" s="35">
        <f t="shared" si="18"/>
        <v>294</v>
      </c>
      <c r="G26" s="35">
        <v>288</v>
      </c>
      <c r="H26" s="35">
        <v>6</v>
      </c>
      <c r="I26" s="64">
        <v>257.5</v>
      </c>
      <c r="J26" s="53">
        <v>237</v>
      </c>
      <c r="K26" s="72">
        <v>12111.4</v>
      </c>
      <c r="L26" s="54">
        <v>33</v>
      </c>
      <c r="M26" s="68">
        <f t="shared" si="16"/>
        <v>0</v>
      </c>
      <c r="N26" s="54">
        <v>12</v>
      </c>
      <c r="O26" s="68">
        <f t="shared" si="17"/>
        <v>0</v>
      </c>
      <c r="Q26" s="56"/>
      <c r="R26" s="57"/>
    </row>
    <row r="27" spans="1:18" ht="15" customHeight="1" x14ac:dyDescent="0.25">
      <c r="A27" s="44" t="s">
        <v>25</v>
      </c>
      <c r="B27" s="45">
        <f t="shared" si="14"/>
        <v>9661</v>
      </c>
      <c r="C27" s="68">
        <f t="shared" si="15"/>
        <v>1577535.2</v>
      </c>
      <c r="D27" s="45">
        <v>9388</v>
      </c>
      <c r="E27" s="64">
        <v>1568673</v>
      </c>
      <c r="F27" s="35">
        <f t="shared" si="18"/>
        <v>112</v>
      </c>
      <c r="G27" s="35">
        <v>111</v>
      </c>
      <c r="H27" s="35">
        <v>1</v>
      </c>
      <c r="I27" s="64">
        <v>115.9</v>
      </c>
      <c r="J27" s="53">
        <v>128</v>
      </c>
      <c r="K27" s="72">
        <v>8746.2999999999993</v>
      </c>
      <c r="L27" s="54">
        <v>22</v>
      </c>
      <c r="M27" s="68">
        <f t="shared" si="16"/>
        <v>0</v>
      </c>
      <c r="N27" s="54">
        <v>11</v>
      </c>
      <c r="O27" s="68">
        <f t="shared" si="17"/>
        <v>0</v>
      </c>
      <c r="Q27" s="56"/>
      <c r="R27" s="57"/>
    </row>
    <row r="28" spans="1:18" ht="15" customHeight="1" x14ac:dyDescent="0.25">
      <c r="A28" s="44" t="s">
        <v>26</v>
      </c>
      <c r="B28" s="45">
        <f t="shared" si="14"/>
        <v>26530</v>
      </c>
      <c r="C28" s="68">
        <f t="shared" si="15"/>
        <v>4339977.1000000006</v>
      </c>
      <c r="D28" s="45">
        <v>24969</v>
      </c>
      <c r="E28" s="64">
        <v>4298729</v>
      </c>
      <c r="F28" s="35">
        <f t="shared" si="18"/>
        <v>557</v>
      </c>
      <c r="G28" s="35">
        <v>537</v>
      </c>
      <c r="H28" s="35">
        <v>20</v>
      </c>
      <c r="I28" s="64">
        <v>1493.2</v>
      </c>
      <c r="J28" s="53">
        <v>811</v>
      </c>
      <c r="K28" s="72">
        <v>39754.9</v>
      </c>
      <c r="L28" s="54">
        <v>156</v>
      </c>
      <c r="M28" s="68">
        <f t="shared" si="16"/>
        <v>0</v>
      </c>
      <c r="N28" s="54">
        <v>37</v>
      </c>
      <c r="O28" s="68">
        <f t="shared" si="17"/>
        <v>0</v>
      </c>
      <c r="Q28" s="56"/>
      <c r="R28" s="57"/>
    </row>
    <row r="29" spans="1:18" ht="15" customHeight="1" x14ac:dyDescent="0.25">
      <c r="A29" s="44" t="s">
        <v>27</v>
      </c>
      <c r="B29" s="45">
        <f t="shared" si="14"/>
        <v>8055</v>
      </c>
      <c r="C29" s="68">
        <f t="shared" si="15"/>
        <v>1350717.1</v>
      </c>
      <c r="D29" s="45">
        <v>7861</v>
      </c>
      <c r="E29" s="64">
        <v>1344662.7</v>
      </c>
      <c r="F29" s="35">
        <f t="shared" si="18"/>
        <v>79</v>
      </c>
      <c r="G29" s="35">
        <v>78</v>
      </c>
      <c r="H29" s="35">
        <v>1</v>
      </c>
      <c r="I29" s="64">
        <v>210.8</v>
      </c>
      <c r="J29" s="53">
        <v>95</v>
      </c>
      <c r="K29" s="72">
        <v>5843.6</v>
      </c>
      <c r="L29" s="54">
        <v>15</v>
      </c>
      <c r="M29" s="68">
        <f t="shared" si="16"/>
        <v>0</v>
      </c>
      <c r="N29" s="54">
        <v>5</v>
      </c>
      <c r="O29" s="68">
        <f t="shared" si="17"/>
        <v>0</v>
      </c>
      <c r="Q29" s="56"/>
      <c r="R29" s="57"/>
    </row>
    <row r="30" spans="1:18" ht="15" customHeight="1" x14ac:dyDescent="0.25">
      <c r="A30" s="44" t="s">
        <v>28</v>
      </c>
      <c r="B30" s="45">
        <f t="shared" si="14"/>
        <v>29645</v>
      </c>
      <c r="C30" s="68">
        <f t="shared" si="15"/>
        <v>4707453.3000000007</v>
      </c>
      <c r="D30" s="45">
        <v>28905</v>
      </c>
      <c r="E30" s="64">
        <v>4688196.2000000011</v>
      </c>
      <c r="F30" s="35">
        <f t="shared" si="18"/>
        <v>444</v>
      </c>
      <c r="G30" s="35">
        <v>437</v>
      </c>
      <c r="H30" s="35">
        <v>7</v>
      </c>
      <c r="I30" s="64">
        <v>434.1</v>
      </c>
      <c r="J30" s="53">
        <v>247</v>
      </c>
      <c r="K30" s="72">
        <v>18823</v>
      </c>
      <c r="L30" s="54">
        <v>21</v>
      </c>
      <c r="M30" s="68">
        <f t="shared" si="16"/>
        <v>0</v>
      </c>
      <c r="N30" s="54">
        <v>28</v>
      </c>
      <c r="O30" s="68">
        <f t="shared" si="17"/>
        <v>0</v>
      </c>
      <c r="Q30" s="56"/>
      <c r="R30" s="57"/>
    </row>
    <row r="31" spans="1:18" ht="15" customHeight="1" x14ac:dyDescent="0.25">
      <c r="A31" s="44" t="s">
        <v>29</v>
      </c>
      <c r="B31" s="45">
        <f t="shared" si="14"/>
        <v>26003</v>
      </c>
      <c r="C31" s="68">
        <f t="shared" si="15"/>
        <v>4240503.3000000007</v>
      </c>
      <c r="D31" s="45">
        <v>24743</v>
      </c>
      <c r="E31" s="64">
        <v>4217580.3000000007</v>
      </c>
      <c r="F31" s="35">
        <f t="shared" si="18"/>
        <v>762</v>
      </c>
      <c r="G31" s="35">
        <v>748</v>
      </c>
      <c r="H31" s="35">
        <v>14</v>
      </c>
      <c r="I31" s="64">
        <v>928.9</v>
      </c>
      <c r="J31" s="53">
        <v>375</v>
      </c>
      <c r="K31" s="72">
        <v>21994.1</v>
      </c>
      <c r="L31" s="54">
        <v>79</v>
      </c>
      <c r="M31" s="68">
        <f t="shared" si="16"/>
        <v>0</v>
      </c>
      <c r="N31" s="54">
        <v>44</v>
      </c>
      <c r="O31" s="68">
        <f t="shared" si="17"/>
        <v>0</v>
      </c>
      <c r="Q31" s="56"/>
      <c r="R31" s="57"/>
    </row>
    <row r="32" spans="1:18" ht="15" customHeight="1" x14ac:dyDescent="0.25">
      <c r="A32" s="44" t="s">
        <v>30</v>
      </c>
      <c r="B32" s="45">
        <f t="shared" si="14"/>
        <v>18724</v>
      </c>
      <c r="C32" s="68">
        <f t="shared" si="15"/>
        <v>2867727.3</v>
      </c>
      <c r="D32" s="45">
        <v>17750</v>
      </c>
      <c r="E32" s="64">
        <v>2846177</v>
      </c>
      <c r="F32" s="35">
        <f t="shared" si="18"/>
        <v>460</v>
      </c>
      <c r="G32" s="35">
        <v>447</v>
      </c>
      <c r="H32" s="35">
        <v>13</v>
      </c>
      <c r="I32" s="64">
        <v>651</v>
      </c>
      <c r="J32" s="53">
        <v>409</v>
      </c>
      <c r="K32" s="72">
        <v>20899.3</v>
      </c>
      <c r="L32" s="54">
        <v>75</v>
      </c>
      <c r="M32" s="68">
        <f t="shared" si="16"/>
        <v>0</v>
      </c>
      <c r="N32" s="54">
        <v>30</v>
      </c>
      <c r="O32" s="68">
        <f t="shared" si="17"/>
        <v>0</v>
      </c>
      <c r="Q32" s="56"/>
      <c r="R32" s="57"/>
    </row>
    <row r="33" spans="1:18" ht="15" customHeight="1" x14ac:dyDescent="0.25">
      <c r="A33" s="44" t="s">
        <v>31</v>
      </c>
      <c r="B33" s="45">
        <f t="shared" si="14"/>
        <v>28001</v>
      </c>
      <c r="C33" s="68">
        <f t="shared" si="15"/>
        <v>4206417.8000000007</v>
      </c>
      <c r="D33" s="45">
        <v>26507</v>
      </c>
      <c r="E33" s="64">
        <v>4171111.9000000004</v>
      </c>
      <c r="F33" s="35">
        <f t="shared" si="18"/>
        <v>578</v>
      </c>
      <c r="G33" s="35">
        <v>568</v>
      </c>
      <c r="H33" s="35">
        <v>10</v>
      </c>
      <c r="I33" s="64">
        <v>750.2</v>
      </c>
      <c r="J33" s="53">
        <v>740</v>
      </c>
      <c r="K33" s="72">
        <v>34555.699999999997</v>
      </c>
      <c r="L33" s="54">
        <v>136</v>
      </c>
      <c r="M33" s="68">
        <f t="shared" si="16"/>
        <v>0</v>
      </c>
      <c r="N33" s="54">
        <v>40</v>
      </c>
      <c r="O33" s="68">
        <f t="shared" si="17"/>
        <v>0</v>
      </c>
      <c r="Q33" s="56"/>
      <c r="R33" s="57"/>
    </row>
    <row r="34" spans="1:18" ht="15" customHeight="1" x14ac:dyDescent="0.25">
      <c r="A34" s="44" t="s">
        <v>32</v>
      </c>
      <c r="B34" s="45">
        <f t="shared" si="14"/>
        <v>33325</v>
      </c>
      <c r="C34" s="68">
        <f t="shared" si="15"/>
        <v>5019645.6000000006</v>
      </c>
      <c r="D34" s="45">
        <v>32028</v>
      </c>
      <c r="E34" s="64">
        <v>5000298.5</v>
      </c>
      <c r="F34" s="35">
        <f t="shared" si="18"/>
        <v>1004</v>
      </c>
      <c r="G34" s="35">
        <v>996</v>
      </c>
      <c r="H34" s="35">
        <v>8</v>
      </c>
      <c r="I34" s="64">
        <v>860.4</v>
      </c>
      <c r="J34" s="53">
        <v>261</v>
      </c>
      <c r="K34" s="72">
        <v>18486.7</v>
      </c>
      <c r="L34" s="54">
        <v>9</v>
      </c>
      <c r="M34" s="68">
        <f t="shared" si="16"/>
        <v>0</v>
      </c>
      <c r="N34" s="54">
        <v>23</v>
      </c>
      <c r="O34" s="68">
        <f t="shared" si="17"/>
        <v>0</v>
      </c>
      <c r="Q34" s="56"/>
      <c r="R34" s="57"/>
    </row>
    <row r="35" spans="1:18" ht="15" customHeight="1" x14ac:dyDescent="0.25">
      <c r="A35" s="44" t="s">
        <v>33</v>
      </c>
      <c r="B35" s="45">
        <f t="shared" si="14"/>
        <v>23843</v>
      </c>
      <c r="C35" s="68">
        <f t="shared" si="15"/>
        <v>3801464.7</v>
      </c>
      <c r="D35" s="45">
        <v>22567</v>
      </c>
      <c r="E35" s="64">
        <v>3771504.4</v>
      </c>
      <c r="F35" s="35">
        <f t="shared" si="18"/>
        <v>608</v>
      </c>
      <c r="G35" s="35">
        <v>594</v>
      </c>
      <c r="H35" s="35">
        <v>14</v>
      </c>
      <c r="I35" s="64">
        <v>652.1</v>
      </c>
      <c r="J35" s="53">
        <v>493</v>
      </c>
      <c r="K35" s="72">
        <v>29308.2</v>
      </c>
      <c r="L35" s="54">
        <v>92</v>
      </c>
      <c r="M35" s="68">
        <f t="shared" si="16"/>
        <v>0</v>
      </c>
      <c r="N35" s="54">
        <v>83</v>
      </c>
      <c r="O35" s="68">
        <f t="shared" si="17"/>
        <v>0</v>
      </c>
      <c r="Q35" s="56"/>
      <c r="R35" s="57"/>
    </row>
    <row r="36" spans="1:18" ht="15" customHeight="1" x14ac:dyDescent="0.25">
      <c r="A36" s="44" t="s">
        <v>34</v>
      </c>
      <c r="B36" s="45">
        <f t="shared" si="14"/>
        <v>36948</v>
      </c>
      <c r="C36" s="68">
        <f t="shared" si="15"/>
        <v>5660823.6000000006</v>
      </c>
      <c r="D36" s="45">
        <v>35460</v>
      </c>
      <c r="E36" s="64">
        <v>5633804.2000000002</v>
      </c>
      <c r="F36" s="35">
        <f t="shared" si="18"/>
        <v>936</v>
      </c>
      <c r="G36" s="35">
        <v>924</v>
      </c>
      <c r="H36" s="35">
        <v>12</v>
      </c>
      <c r="I36" s="64">
        <v>847.4</v>
      </c>
      <c r="J36" s="53">
        <v>438</v>
      </c>
      <c r="K36" s="72">
        <v>26172</v>
      </c>
      <c r="L36" s="54">
        <v>69</v>
      </c>
      <c r="M36" s="68">
        <f t="shared" si="16"/>
        <v>0</v>
      </c>
      <c r="N36" s="54">
        <v>45</v>
      </c>
      <c r="O36" s="68">
        <f t="shared" si="17"/>
        <v>0</v>
      </c>
      <c r="Q36" s="56"/>
      <c r="R36" s="57"/>
    </row>
    <row r="37" spans="1:18" ht="15" customHeight="1" x14ac:dyDescent="0.25">
      <c r="A37" s="44" t="s">
        <v>35</v>
      </c>
      <c r="B37" s="45">
        <f t="shared" si="14"/>
        <v>63669</v>
      </c>
      <c r="C37" s="68">
        <f t="shared" si="15"/>
        <v>8638503.0999999996</v>
      </c>
      <c r="D37" s="45">
        <v>60132</v>
      </c>
      <c r="E37" s="64">
        <v>8554838</v>
      </c>
      <c r="F37" s="35">
        <f t="shared" si="18"/>
        <v>1088</v>
      </c>
      <c r="G37" s="35">
        <v>1045</v>
      </c>
      <c r="H37" s="35">
        <v>43</v>
      </c>
      <c r="I37" s="64">
        <v>2578.6</v>
      </c>
      <c r="J37" s="53">
        <v>1469</v>
      </c>
      <c r="K37" s="72">
        <v>81086.5</v>
      </c>
      <c r="L37" s="54">
        <v>449</v>
      </c>
      <c r="M37" s="68">
        <f t="shared" si="16"/>
        <v>0</v>
      </c>
      <c r="N37" s="54">
        <v>531</v>
      </c>
      <c r="O37" s="68">
        <f t="shared" si="17"/>
        <v>0</v>
      </c>
      <c r="Q37" s="56"/>
      <c r="R37" s="57"/>
    </row>
    <row r="38" spans="1:18" ht="15" customHeight="1" x14ac:dyDescent="0.25">
      <c r="A38" s="44" t="s">
        <v>36</v>
      </c>
      <c r="B38" s="45">
        <f t="shared" si="14"/>
        <v>31004</v>
      </c>
      <c r="C38" s="68">
        <f t="shared" si="15"/>
        <v>4436771.3000000007</v>
      </c>
      <c r="D38" s="45">
        <v>29723</v>
      </c>
      <c r="E38" s="64">
        <v>4409230.1000000006</v>
      </c>
      <c r="F38" s="35">
        <f t="shared" si="18"/>
        <v>741</v>
      </c>
      <c r="G38" s="35">
        <v>735</v>
      </c>
      <c r="H38" s="35">
        <v>6</v>
      </c>
      <c r="I38" s="64">
        <v>301.39999999999998</v>
      </c>
      <c r="J38" s="53">
        <v>423</v>
      </c>
      <c r="K38" s="72">
        <v>27239.8</v>
      </c>
      <c r="L38" s="54">
        <v>83</v>
      </c>
      <c r="M38" s="68">
        <f t="shared" si="16"/>
        <v>0</v>
      </c>
      <c r="N38" s="54">
        <v>34</v>
      </c>
      <c r="O38" s="68">
        <f t="shared" si="17"/>
        <v>0</v>
      </c>
      <c r="Q38" s="56"/>
      <c r="R38" s="57"/>
    </row>
    <row r="39" spans="1:18" ht="15" customHeight="1" x14ac:dyDescent="0.25">
      <c r="A39" s="44" t="s">
        <v>37</v>
      </c>
      <c r="B39" s="45">
        <f t="shared" si="14"/>
        <v>23336</v>
      </c>
      <c r="C39" s="68">
        <f t="shared" si="15"/>
        <v>3717788.5999999996</v>
      </c>
      <c r="D39" s="45">
        <v>22241</v>
      </c>
      <c r="E39" s="64">
        <v>3688605.3</v>
      </c>
      <c r="F39" s="35">
        <f t="shared" si="18"/>
        <v>400</v>
      </c>
      <c r="G39" s="35">
        <v>396</v>
      </c>
      <c r="H39" s="35">
        <v>4</v>
      </c>
      <c r="I39" s="64">
        <v>434.4</v>
      </c>
      <c r="J39" s="53">
        <v>615</v>
      </c>
      <c r="K39" s="72">
        <v>28748.9</v>
      </c>
      <c r="L39" s="54">
        <v>45</v>
      </c>
      <c r="M39" s="68">
        <f t="shared" si="16"/>
        <v>0</v>
      </c>
      <c r="N39" s="54">
        <v>35</v>
      </c>
      <c r="O39" s="68">
        <f t="shared" si="17"/>
        <v>0</v>
      </c>
      <c r="Q39" s="56"/>
      <c r="R39" s="57"/>
    </row>
    <row r="40" spans="1:18" ht="15" customHeight="1" x14ac:dyDescent="0.25">
      <c r="A40" s="44" t="s">
        <v>38</v>
      </c>
      <c r="B40" s="45">
        <f t="shared" si="14"/>
        <v>12678</v>
      </c>
      <c r="C40" s="68">
        <f t="shared" si="15"/>
        <v>2157440.2000000002</v>
      </c>
      <c r="D40" s="45">
        <v>12325</v>
      </c>
      <c r="E40" s="64">
        <v>2148889.1</v>
      </c>
      <c r="F40" s="35">
        <f t="shared" si="18"/>
        <v>171</v>
      </c>
      <c r="G40" s="35">
        <v>170</v>
      </c>
      <c r="H40" s="35">
        <v>1</v>
      </c>
      <c r="I40" s="64">
        <v>34.700000000000003</v>
      </c>
      <c r="J40" s="53">
        <v>136</v>
      </c>
      <c r="K40" s="72">
        <v>8516.4</v>
      </c>
      <c r="L40" s="54">
        <v>26</v>
      </c>
      <c r="M40" s="68">
        <f t="shared" si="16"/>
        <v>0</v>
      </c>
      <c r="N40" s="54">
        <v>20</v>
      </c>
      <c r="O40" s="68">
        <f t="shared" si="17"/>
        <v>0</v>
      </c>
      <c r="Q40" s="56"/>
      <c r="R40" s="57"/>
    </row>
    <row r="41" spans="1:18" ht="15" customHeight="1" x14ac:dyDescent="0.25">
      <c r="A41" s="44" t="s">
        <v>39</v>
      </c>
      <c r="B41" s="45">
        <f t="shared" si="14"/>
        <v>23282</v>
      </c>
      <c r="C41" s="68">
        <f t="shared" si="15"/>
        <v>3990020.9999999995</v>
      </c>
      <c r="D41" s="45">
        <v>22368</v>
      </c>
      <c r="E41" s="64">
        <v>3967670.6999999993</v>
      </c>
      <c r="F41" s="35">
        <f t="shared" si="18"/>
        <v>446</v>
      </c>
      <c r="G41" s="35">
        <v>431</v>
      </c>
      <c r="H41" s="35">
        <v>15</v>
      </c>
      <c r="I41" s="64">
        <v>1050.7</v>
      </c>
      <c r="J41" s="53">
        <v>366</v>
      </c>
      <c r="K41" s="72">
        <v>21299.599999999999</v>
      </c>
      <c r="L41" s="54">
        <v>74</v>
      </c>
      <c r="M41" s="68">
        <f t="shared" si="16"/>
        <v>0</v>
      </c>
      <c r="N41" s="54">
        <v>28</v>
      </c>
      <c r="O41" s="68">
        <f t="shared" si="17"/>
        <v>0</v>
      </c>
      <c r="Q41" s="56"/>
      <c r="R41" s="57"/>
    </row>
    <row r="42" spans="1:18" ht="15" customHeight="1" x14ac:dyDescent="0.25">
      <c r="A42" s="44" t="s">
        <v>40</v>
      </c>
      <c r="B42" s="45">
        <f t="shared" si="14"/>
        <v>37706</v>
      </c>
      <c r="C42" s="68">
        <f t="shared" si="15"/>
        <v>6284670.7999999998</v>
      </c>
      <c r="D42" s="45">
        <v>36757</v>
      </c>
      <c r="E42" s="64">
        <v>6261712.2999999998</v>
      </c>
      <c r="F42" s="35">
        <f t="shared" si="18"/>
        <v>590</v>
      </c>
      <c r="G42" s="35">
        <v>590</v>
      </c>
      <c r="H42" s="35">
        <v>0</v>
      </c>
      <c r="I42" s="64">
        <v>7</v>
      </c>
      <c r="J42" s="53">
        <v>287</v>
      </c>
      <c r="K42" s="72">
        <v>22951.5</v>
      </c>
      <c r="L42" s="54">
        <v>43</v>
      </c>
      <c r="M42" s="68">
        <f t="shared" si="16"/>
        <v>0</v>
      </c>
      <c r="N42" s="54">
        <v>29</v>
      </c>
      <c r="O42" s="68">
        <f t="shared" si="17"/>
        <v>0</v>
      </c>
      <c r="Q42" s="56"/>
      <c r="R42" s="57"/>
    </row>
    <row r="43" spans="1:18" ht="15" customHeight="1" x14ac:dyDescent="0.25">
      <c r="A43" s="44" t="s">
        <v>41</v>
      </c>
      <c r="B43" s="45">
        <f t="shared" si="14"/>
        <v>28502</v>
      </c>
      <c r="C43" s="68">
        <f t="shared" si="15"/>
        <v>3973563.4</v>
      </c>
      <c r="D43" s="45">
        <v>27153</v>
      </c>
      <c r="E43" s="64">
        <v>3944116.7</v>
      </c>
      <c r="F43" s="35">
        <f t="shared" si="18"/>
        <v>463</v>
      </c>
      <c r="G43" s="35">
        <v>456</v>
      </c>
      <c r="H43" s="35">
        <v>7</v>
      </c>
      <c r="I43" s="64">
        <v>492.8</v>
      </c>
      <c r="J43" s="53">
        <v>700</v>
      </c>
      <c r="K43" s="72">
        <v>28953.9</v>
      </c>
      <c r="L43" s="54">
        <v>103</v>
      </c>
      <c r="M43" s="68">
        <f t="shared" si="16"/>
        <v>0</v>
      </c>
      <c r="N43" s="54">
        <v>83</v>
      </c>
      <c r="O43" s="68">
        <f t="shared" si="17"/>
        <v>0</v>
      </c>
      <c r="Q43" s="56"/>
      <c r="R43" s="57"/>
    </row>
    <row r="44" spans="1:18" ht="15" customHeight="1" x14ac:dyDescent="0.25">
      <c r="A44" s="44" t="s">
        <v>42</v>
      </c>
      <c r="B44" s="45">
        <f t="shared" si="14"/>
        <v>14753</v>
      </c>
      <c r="C44" s="68">
        <f t="shared" si="15"/>
        <v>2151940.1999999993</v>
      </c>
      <c r="D44" s="45">
        <v>14199</v>
      </c>
      <c r="E44" s="64">
        <v>2136126.0999999996</v>
      </c>
      <c r="F44" s="35">
        <f t="shared" si="18"/>
        <v>281</v>
      </c>
      <c r="G44" s="35">
        <v>275</v>
      </c>
      <c r="H44" s="35">
        <v>6</v>
      </c>
      <c r="I44" s="64">
        <v>279.8</v>
      </c>
      <c r="J44" s="53">
        <v>230</v>
      </c>
      <c r="K44" s="72">
        <v>15534.3</v>
      </c>
      <c r="L44" s="54">
        <v>27</v>
      </c>
      <c r="M44" s="68">
        <f t="shared" si="16"/>
        <v>0</v>
      </c>
      <c r="N44" s="54">
        <v>16</v>
      </c>
      <c r="O44" s="68">
        <f t="shared" si="17"/>
        <v>0</v>
      </c>
      <c r="Q44" s="56"/>
      <c r="R44" s="57"/>
    </row>
    <row r="45" spans="1:18" ht="15" customHeight="1" x14ac:dyDescent="0.25">
      <c r="A45" s="44" t="s">
        <v>43</v>
      </c>
      <c r="B45" s="45">
        <f t="shared" si="14"/>
        <v>10143</v>
      </c>
      <c r="C45" s="68">
        <f t="shared" si="15"/>
        <v>1594903.2000000002</v>
      </c>
      <c r="D45" s="45">
        <v>9636</v>
      </c>
      <c r="E45" s="64">
        <v>1584789.7000000002</v>
      </c>
      <c r="F45" s="35">
        <f t="shared" si="18"/>
        <v>287</v>
      </c>
      <c r="G45" s="35">
        <v>277</v>
      </c>
      <c r="H45" s="35">
        <v>10</v>
      </c>
      <c r="I45" s="64">
        <v>359.6</v>
      </c>
      <c r="J45" s="53">
        <v>181</v>
      </c>
      <c r="K45" s="72">
        <v>9753.9</v>
      </c>
      <c r="L45" s="54">
        <v>29</v>
      </c>
      <c r="M45" s="68">
        <f t="shared" si="16"/>
        <v>0</v>
      </c>
      <c r="N45" s="54">
        <v>10</v>
      </c>
      <c r="O45" s="68">
        <f t="shared" si="17"/>
        <v>0</v>
      </c>
      <c r="Q45" s="56"/>
      <c r="R45" s="57"/>
    </row>
    <row r="46" spans="1:18" ht="15" customHeight="1" x14ac:dyDescent="0.25">
      <c r="A46" s="44" t="s">
        <v>44</v>
      </c>
      <c r="B46" s="45">
        <f t="shared" si="14"/>
        <v>24536</v>
      </c>
      <c r="C46" s="68">
        <f t="shared" si="15"/>
        <v>4006385.7</v>
      </c>
      <c r="D46" s="45">
        <v>23642</v>
      </c>
      <c r="E46" s="64">
        <v>3981990.7</v>
      </c>
      <c r="F46" s="35">
        <f t="shared" si="18"/>
        <v>250</v>
      </c>
      <c r="G46" s="35">
        <v>243</v>
      </c>
      <c r="H46" s="35">
        <v>7</v>
      </c>
      <c r="I46" s="64">
        <v>509.6</v>
      </c>
      <c r="J46" s="53">
        <v>575</v>
      </c>
      <c r="K46" s="72">
        <v>23885.4</v>
      </c>
      <c r="L46" s="54">
        <v>44</v>
      </c>
      <c r="M46" s="68">
        <f t="shared" si="16"/>
        <v>0</v>
      </c>
      <c r="N46" s="54">
        <v>25</v>
      </c>
      <c r="O46" s="68">
        <f t="shared" si="17"/>
        <v>0</v>
      </c>
      <c r="Q46" s="56"/>
      <c r="R46" s="57"/>
    </row>
    <row r="47" spans="1:18" ht="15" customHeight="1" x14ac:dyDescent="0.25">
      <c r="A47" s="44" t="s">
        <v>45</v>
      </c>
      <c r="B47" s="45">
        <f t="shared" si="14"/>
        <v>24131</v>
      </c>
      <c r="C47" s="68">
        <f t="shared" si="15"/>
        <v>3506976.5000000005</v>
      </c>
      <c r="D47" s="45">
        <v>22869</v>
      </c>
      <c r="E47" s="64">
        <v>3464932.0000000005</v>
      </c>
      <c r="F47" s="35">
        <f t="shared" si="18"/>
        <v>456</v>
      </c>
      <c r="G47" s="35">
        <v>440</v>
      </c>
      <c r="H47" s="35">
        <v>16</v>
      </c>
      <c r="I47" s="64">
        <v>1415.8</v>
      </c>
      <c r="J47" s="53">
        <v>633</v>
      </c>
      <c r="K47" s="72">
        <v>40628.699999999997</v>
      </c>
      <c r="L47" s="54">
        <v>107</v>
      </c>
      <c r="M47" s="68">
        <f t="shared" si="16"/>
        <v>0</v>
      </c>
      <c r="N47" s="54">
        <v>66</v>
      </c>
      <c r="O47" s="68">
        <f t="shared" si="17"/>
        <v>0</v>
      </c>
      <c r="Q47" s="56"/>
      <c r="R47" s="57"/>
    </row>
    <row r="48" spans="1:18" ht="15" customHeight="1" x14ac:dyDescent="0.25">
      <c r="A48" s="44" t="s">
        <v>46</v>
      </c>
      <c r="B48" s="45">
        <f t="shared" si="14"/>
        <v>21807</v>
      </c>
      <c r="C48" s="68">
        <f t="shared" si="15"/>
        <v>3339249.2</v>
      </c>
      <c r="D48" s="45">
        <v>20940</v>
      </c>
      <c r="E48" s="64">
        <v>3325110.6</v>
      </c>
      <c r="F48" s="35">
        <f t="shared" si="18"/>
        <v>616</v>
      </c>
      <c r="G48" s="35">
        <v>607</v>
      </c>
      <c r="H48" s="35">
        <v>9</v>
      </c>
      <c r="I48" s="64">
        <v>504</v>
      </c>
      <c r="J48" s="53">
        <v>184</v>
      </c>
      <c r="K48" s="72">
        <v>13634.6</v>
      </c>
      <c r="L48" s="54">
        <v>49</v>
      </c>
      <c r="M48" s="68">
        <f t="shared" si="16"/>
        <v>0</v>
      </c>
      <c r="N48" s="54">
        <v>18</v>
      </c>
      <c r="O48" s="68">
        <f t="shared" si="17"/>
        <v>0</v>
      </c>
      <c r="Q48" s="56"/>
      <c r="R48" s="57"/>
    </row>
    <row r="49" spans="1:25" ht="15" customHeight="1" x14ac:dyDescent="0.25">
      <c r="A49" s="44" t="s">
        <v>47</v>
      </c>
      <c r="B49" s="45">
        <f t="shared" si="14"/>
        <v>11907</v>
      </c>
      <c r="C49" s="68">
        <f t="shared" si="15"/>
        <v>1849819.4000000001</v>
      </c>
      <c r="D49" s="45">
        <v>11427</v>
      </c>
      <c r="E49" s="64">
        <v>1837241.9000000001</v>
      </c>
      <c r="F49" s="35">
        <f t="shared" si="18"/>
        <v>242</v>
      </c>
      <c r="G49" s="35">
        <v>238</v>
      </c>
      <c r="H49" s="35">
        <v>4</v>
      </c>
      <c r="I49" s="64">
        <v>446.7</v>
      </c>
      <c r="J49" s="53">
        <v>195</v>
      </c>
      <c r="K49" s="72">
        <v>12130.8</v>
      </c>
      <c r="L49" s="54">
        <v>19</v>
      </c>
      <c r="M49" s="68">
        <f t="shared" si="16"/>
        <v>0</v>
      </c>
      <c r="N49" s="54">
        <v>24</v>
      </c>
      <c r="O49" s="68">
        <f t="shared" si="17"/>
        <v>0</v>
      </c>
      <c r="Q49" s="56"/>
      <c r="R49" s="57"/>
    </row>
    <row r="50" spans="1:25" ht="15" customHeight="1" x14ac:dyDescent="0.25">
      <c r="A50" s="44" t="s">
        <v>48</v>
      </c>
      <c r="B50" s="45">
        <f t="shared" si="14"/>
        <v>35271</v>
      </c>
      <c r="C50" s="68">
        <f t="shared" si="15"/>
        <v>5918734.2000000002</v>
      </c>
      <c r="D50" s="45">
        <v>34062</v>
      </c>
      <c r="E50" s="64">
        <v>5888229.8999999994</v>
      </c>
      <c r="F50" s="35">
        <f t="shared" si="18"/>
        <v>680</v>
      </c>
      <c r="G50" s="35">
        <v>668</v>
      </c>
      <c r="H50" s="35">
        <v>12</v>
      </c>
      <c r="I50" s="64">
        <v>730.9</v>
      </c>
      <c r="J50" s="53">
        <v>460</v>
      </c>
      <c r="K50" s="72">
        <v>29773.4</v>
      </c>
      <c r="L50" s="54">
        <v>47</v>
      </c>
      <c r="M50" s="68">
        <f t="shared" si="16"/>
        <v>0</v>
      </c>
      <c r="N50" s="54">
        <v>22</v>
      </c>
      <c r="O50" s="68">
        <f t="shared" si="17"/>
        <v>0</v>
      </c>
      <c r="Q50" s="56"/>
      <c r="R50" s="57"/>
    </row>
    <row r="51" spans="1:25" ht="15" customHeight="1" x14ac:dyDescent="0.25">
      <c r="A51" s="44" t="s">
        <v>49</v>
      </c>
      <c r="B51" s="45">
        <f t="shared" si="14"/>
        <v>10655</v>
      </c>
      <c r="C51" s="68">
        <f t="shared" si="15"/>
        <v>1513014.5000000005</v>
      </c>
      <c r="D51" s="45">
        <v>10254</v>
      </c>
      <c r="E51" s="64">
        <v>1506145.2000000004</v>
      </c>
      <c r="F51" s="35">
        <f t="shared" si="18"/>
        <v>253</v>
      </c>
      <c r="G51" s="35">
        <v>245</v>
      </c>
      <c r="H51" s="35">
        <v>8</v>
      </c>
      <c r="I51" s="64">
        <v>303.10000000000002</v>
      </c>
      <c r="J51" s="53">
        <v>121</v>
      </c>
      <c r="K51" s="72">
        <v>6566.2</v>
      </c>
      <c r="L51" s="54">
        <v>16</v>
      </c>
      <c r="M51" s="68">
        <f t="shared" si="16"/>
        <v>0</v>
      </c>
      <c r="N51" s="54">
        <v>11</v>
      </c>
      <c r="O51" s="68">
        <f t="shared" si="17"/>
        <v>0</v>
      </c>
      <c r="Q51" s="56"/>
      <c r="R51" s="57"/>
    </row>
    <row r="52" spans="1:25" ht="15" customHeight="1" x14ac:dyDescent="0.25">
      <c r="A52" s="44" t="s">
        <v>50</v>
      </c>
      <c r="B52" s="45">
        <f t="shared" si="14"/>
        <v>48299</v>
      </c>
      <c r="C52" s="68">
        <f t="shared" si="15"/>
        <v>7307984.9000000004</v>
      </c>
      <c r="D52" s="45">
        <v>46572</v>
      </c>
      <c r="E52" s="64">
        <v>7273076.7000000002</v>
      </c>
      <c r="F52" s="35">
        <f t="shared" si="18"/>
        <v>1116</v>
      </c>
      <c r="G52" s="35">
        <v>1096</v>
      </c>
      <c r="H52" s="35">
        <v>20</v>
      </c>
      <c r="I52" s="64">
        <v>1093.5</v>
      </c>
      <c r="J52" s="53">
        <v>487</v>
      </c>
      <c r="K52" s="72">
        <v>33814.699999999997</v>
      </c>
      <c r="L52" s="54">
        <v>74</v>
      </c>
      <c r="M52" s="68">
        <f t="shared" si="16"/>
        <v>0</v>
      </c>
      <c r="N52" s="54">
        <v>50</v>
      </c>
      <c r="O52" s="68">
        <f t="shared" si="17"/>
        <v>0</v>
      </c>
      <c r="Q52" s="56"/>
      <c r="R52" s="57"/>
    </row>
    <row r="53" spans="1:25" ht="15" customHeight="1" x14ac:dyDescent="0.25">
      <c r="A53" s="44" t="s">
        <v>51</v>
      </c>
      <c r="B53" s="45">
        <f t="shared" si="14"/>
        <v>19439</v>
      </c>
      <c r="C53" s="68">
        <f t="shared" si="15"/>
        <v>3131624.3000000003</v>
      </c>
      <c r="D53" s="45">
        <v>18938</v>
      </c>
      <c r="E53" s="64">
        <v>3119984.3000000003</v>
      </c>
      <c r="F53" s="35">
        <f t="shared" si="18"/>
        <v>166</v>
      </c>
      <c r="G53" s="35">
        <v>162</v>
      </c>
      <c r="H53" s="35">
        <v>4</v>
      </c>
      <c r="I53" s="64">
        <v>153.19999999999999</v>
      </c>
      <c r="J53" s="53">
        <v>242</v>
      </c>
      <c r="K53" s="72">
        <v>11486.8</v>
      </c>
      <c r="L53" s="54">
        <v>75</v>
      </c>
      <c r="M53" s="68">
        <f t="shared" si="16"/>
        <v>0</v>
      </c>
      <c r="N53" s="54">
        <v>18</v>
      </c>
      <c r="O53" s="68">
        <f t="shared" si="17"/>
        <v>0</v>
      </c>
      <c r="Q53" s="56"/>
      <c r="R53" s="57"/>
    </row>
    <row r="54" spans="1:25" ht="15" customHeight="1" x14ac:dyDescent="0.25">
      <c r="A54" s="44" t="s">
        <v>52</v>
      </c>
      <c r="B54" s="45">
        <f t="shared" si="14"/>
        <v>13726</v>
      </c>
      <c r="C54" s="68">
        <f t="shared" si="15"/>
        <v>2285973.0000000005</v>
      </c>
      <c r="D54" s="45">
        <v>13331</v>
      </c>
      <c r="E54" s="64">
        <v>2278877.2000000002</v>
      </c>
      <c r="F54" s="35">
        <f t="shared" si="18"/>
        <v>247</v>
      </c>
      <c r="G54" s="35">
        <v>245</v>
      </c>
      <c r="H54" s="35">
        <v>2</v>
      </c>
      <c r="I54" s="64">
        <v>144.6</v>
      </c>
      <c r="J54" s="54">
        <v>122</v>
      </c>
      <c r="K54" s="73">
        <v>6951.2</v>
      </c>
      <c r="L54" s="54">
        <v>12</v>
      </c>
      <c r="M54" s="68">
        <f t="shared" si="16"/>
        <v>0</v>
      </c>
      <c r="N54" s="54">
        <v>14</v>
      </c>
      <c r="O54" s="68">
        <f t="shared" si="17"/>
        <v>0</v>
      </c>
      <c r="Q54" s="56"/>
      <c r="R54" s="57"/>
    </row>
    <row r="55" spans="1:25" ht="15" customHeight="1" x14ac:dyDescent="0.25">
      <c r="A55" s="51" t="s">
        <v>60</v>
      </c>
      <c r="B55" s="52">
        <f t="shared" si="14"/>
        <v>853</v>
      </c>
      <c r="C55" s="65">
        <f t="shared" si="15"/>
        <v>88263.1</v>
      </c>
      <c r="D55" s="52">
        <v>830</v>
      </c>
      <c r="E55" s="65">
        <v>86005.6</v>
      </c>
      <c r="F55" s="76">
        <v>0</v>
      </c>
      <c r="G55" s="76">
        <v>0</v>
      </c>
      <c r="H55" s="76">
        <v>0</v>
      </c>
      <c r="I55" s="63">
        <v>0</v>
      </c>
      <c r="J55" s="52">
        <v>23</v>
      </c>
      <c r="K55" s="74">
        <v>2257.5</v>
      </c>
      <c r="L55" s="55">
        <v>0</v>
      </c>
      <c r="M55" s="77">
        <f t="shared" si="16"/>
        <v>0</v>
      </c>
      <c r="N55" s="55">
        <v>0</v>
      </c>
      <c r="O55" s="77">
        <f t="shared" si="17"/>
        <v>0</v>
      </c>
      <c r="Q55" s="56"/>
      <c r="R55" s="57"/>
    </row>
    <row r="56" spans="1:25" ht="12.75" customHeight="1" x14ac:dyDescent="0.2">
      <c r="A56" s="50" t="s">
        <v>58</v>
      </c>
      <c r="B56" s="40"/>
      <c r="C56" s="40"/>
      <c r="D56" s="40"/>
      <c r="E56" s="40"/>
      <c r="F56" s="40"/>
      <c r="G56" s="40"/>
      <c r="H56" s="40"/>
      <c r="I56" s="40"/>
      <c r="J56" s="40"/>
      <c r="K56" s="40"/>
      <c r="L56" s="40"/>
      <c r="M56" s="40"/>
      <c r="N56" s="25"/>
      <c r="O56" s="25"/>
      <c r="P56" s="23"/>
      <c r="Q56" s="27"/>
      <c r="R56" s="24"/>
      <c r="S56" s="23"/>
      <c r="T56" s="23"/>
      <c r="U56" s="23"/>
      <c r="V56" s="23"/>
      <c r="W56" s="23"/>
      <c r="X56" s="23"/>
      <c r="Y56" s="23"/>
    </row>
    <row r="57" spans="1:25" s="42" customFormat="1" ht="12.75" customHeight="1" x14ac:dyDescent="0.2">
      <c r="A57" s="83" t="s">
        <v>15</v>
      </c>
      <c r="B57" s="83"/>
      <c r="C57" s="83"/>
      <c r="D57" s="83"/>
      <c r="E57" s="83"/>
      <c r="F57" s="83"/>
      <c r="G57" s="83"/>
      <c r="H57" s="83"/>
      <c r="I57" s="83"/>
      <c r="J57" s="83"/>
      <c r="K57" s="83"/>
      <c r="L57" s="83"/>
      <c r="M57" s="83"/>
      <c r="N57" s="83"/>
      <c r="O57" s="83"/>
    </row>
    <row r="58" spans="1:25" ht="12.95" customHeight="1" x14ac:dyDescent="0.2">
      <c r="A58" s="78" t="s">
        <v>59</v>
      </c>
      <c r="B58" s="78"/>
      <c r="C58" s="78"/>
      <c r="D58" s="78"/>
      <c r="E58" s="78"/>
      <c r="F58" s="78"/>
      <c r="G58" s="78"/>
      <c r="H58" s="78"/>
      <c r="I58" s="78"/>
      <c r="J58" s="78"/>
      <c r="K58" s="78"/>
      <c r="L58" s="78"/>
      <c r="M58" s="71"/>
      <c r="N58" s="25"/>
      <c r="O58" s="26"/>
      <c r="P58" s="23"/>
      <c r="Q58" s="27"/>
      <c r="R58" s="24"/>
      <c r="S58" s="23"/>
      <c r="T58" s="23"/>
      <c r="U58" s="23"/>
      <c r="V58" s="23"/>
      <c r="W58" s="23"/>
      <c r="X58" s="23"/>
      <c r="Y58" s="23"/>
    </row>
    <row r="59" spans="1:25" ht="13.5" customHeight="1" x14ac:dyDescent="0.2">
      <c r="A59" s="78"/>
      <c r="B59" s="78"/>
      <c r="C59" s="78"/>
      <c r="D59" s="78"/>
      <c r="E59" s="78"/>
      <c r="F59" s="78"/>
      <c r="G59" s="78"/>
      <c r="H59" s="78"/>
      <c r="I59" s="78"/>
      <c r="J59" s="78"/>
      <c r="K59" s="78"/>
      <c r="L59" s="78"/>
      <c r="M59" s="41"/>
      <c r="N59" s="25"/>
      <c r="O59" s="26"/>
      <c r="P59" s="23"/>
      <c r="Q59" s="27"/>
      <c r="R59" s="24"/>
      <c r="S59" s="23"/>
      <c r="T59" s="23"/>
      <c r="U59" s="23"/>
      <c r="V59" s="23"/>
      <c r="W59" s="23"/>
      <c r="X59" s="23"/>
      <c r="Y59" s="23"/>
    </row>
    <row r="60" spans="1:25" ht="13.5" customHeight="1" x14ac:dyDescent="0.2">
      <c r="A60" s="78"/>
      <c r="B60" s="78"/>
      <c r="C60" s="78"/>
      <c r="D60" s="78"/>
      <c r="E60" s="78"/>
      <c r="F60" s="78"/>
      <c r="G60" s="78"/>
      <c r="H60" s="78"/>
      <c r="I60" s="78"/>
      <c r="J60" s="78"/>
      <c r="K60" s="78"/>
      <c r="L60" s="78"/>
      <c r="M60" s="41"/>
      <c r="N60" s="25"/>
      <c r="O60" s="26"/>
      <c r="P60" s="23"/>
      <c r="Q60" s="27"/>
      <c r="R60" s="24"/>
      <c r="S60" s="23"/>
      <c r="T60" s="23"/>
      <c r="U60" s="23"/>
      <c r="V60" s="23"/>
      <c r="W60" s="23"/>
      <c r="X60" s="23"/>
      <c r="Y60" s="23"/>
    </row>
    <row r="61" spans="1:25" ht="13.5" customHeight="1" x14ac:dyDescent="0.2">
      <c r="A61" s="37"/>
      <c r="B61" s="31"/>
      <c r="C61" s="40"/>
      <c r="D61" s="40"/>
      <c r="E61" s="40"/>
      <c r="F61" s="31"/>
      <c r="G61" s="31"/>
      <c r="H61" s="31"/>
      <c r="I61" s="31"/>
      <c r="J61" s="31"/>
      <c r="K61" s="31"/>
      <c r="L61" s="31"/>
      <c r="M61" s="31"/>
      <c r="N61" s="25"/>
      <c r="O61" s="26"/>
      <c r="P61" s="23"/>
      <c r="Q61" s="27"/>
      <c r="R61" s="24"/>
      <c r="S61" s="23"/>
      <c r="T61" s="23"/>
      <c r="U61" s="23"/>
      <c r="V61" s="23"/>
      <c r="W61" s="23"/>
      <c r="X61" s="23"/>
      <c r="Y61" s="23"/>
    </row>
    <row r="62" spans="1:25" ht="12.75" x14ac:dyDescent="0.2">
      <c r="A62" s="37"/>
      <c r="B62" s="31"/>
      <c r="C62" s="40"/>
      <c r="D62" s="40"/>
      <c r="E62" s="40"/>
      <c r="F62" s="31"/>
      <c r="G62" s="31"/>
      <c r="H62" s="31"/>
      <c r="I62" s="31"/>
      <c r="J62" s="31"/>
      <c r="K62" s="31"/>
      <c r="L62" s="31"/>
      <c r="M62" s="31"/>
      <c r="N62" s="25"/>
      <c r="O62" s="26"/>
      <c r="P62" s="23"/>
      <c r="Q62" s="27"/>
      <c r="R62" s="24"/>
      <c r="S62" s="23"/>
      <c r="T62" s="23"/>
      <c r="U62" s="23"/>
      <c r="V62" s="23"/>
    </row>
    <row r="63" spans="1:25" ht="11.25" x14ac:dyDescent="0.2">
      <c r="A63" s="38"/>
      <c r="B63" s="21"/>
      <c r="C63" s="21"/>
      <c r="D63" s="21"/>
      <c r="E63" s="21"/>
      <c r="F63" s="29"/>
      <c r="G63" s="29"/>
      <c r="H63" s="29"/>
      <c r="I63" s="29"/>
      <c r="J63" s="30"/>
      <c r="K63" s="30"/>
      <c r="L63" s="29"/>
      <c r="M63" s="29"/>
      <c r="N63" s="25"/>
      <c r="O63" s="25"/>
      <c r="P63" s="23"/>
      <c r="Q63" s="27"/>
      <c r="R63" s="24"/>
      <c r="S63" s="23"/>
      <c r="T63" s="23"/>
      <c r="U63" s="23"/>
      <c r="V63" s="23"/>
    </row>
    <row r="64" spans="1:25" x14ac:dyDescent="0.15">
      <c r="B64" s="13"/>
      <c r="N64" s="5"/>
      <c r="O64" s="5"/>
      <c r="Q64" s="9"/>
      <c r="R64" s="10"/>
    </row>
    <row r="65" spans="2:15" x14ac:dyDescent="0.15">
      <c r="B65" s="13"/>
      <c r="N65" s="5"/>
      <c r="O65" s="5"/>
    </row>
    <row r="66" spans="2:15" x14ac:dyDescent="0.15">
      <c r="B66" s="13"/>
      <c r="N66" s="5"/>
      <c r="O66" s="11"/>
    </row>
    <row r="67" spans="2:15" x14ac:dyDescent="0.15">
      <c r="B67" s="13"/>
      <c r="N67" s="5"/>
      <c r="O67" s="4"/>
    </row>
    <row r="68" spans="2:15" x14ac:dyDescent="0.15">
      <c r="B68" s="13"/>
      <c r="N68" s="5"/>
      <c r="O68" s="4"/>
    </row>
    <row r="69" spans="2:15" x14ac:dyDescent="0.15">
      <c r="B69" s="13"/>
      <c r="N69" s="7"/>
      <c r="O69" s="4"/>
    </row>
    <row r="70" spans="2:15" x14ac:dyDescent="0.15">
      <c r="B70" s="13"/>
      <c r="N70" s="7"/>
      <c r="O70" s="4"/>
    </row>
    <row r="71" spans="2:15" x14ac:dyDescent="0.15">
      <c r="B71" s="13"/>
      <c r="O71" s="4"/>
    </row>
    <row r="72" spans="2:15" x14ac:dyDescent="0.15">
      <c r="B72" s="13"/>
      <c r="O72" s="6"/>
    </row>
    <row r="73" spans="2:15" x14ac:dyDescent="0.15">
      <c r="B73" s="13"/>
      <c r="O73" s="6"/>
    </row>
    <row r="74" spans="2:15" x14ac:dyDescent="0.15">
      <c r="B74" s="13"/>
    </row>
    <row r="75" spans="2:15" x14ac:dyDescent="0.15">
      <c r="B75" s="13"/>
    </row>
    <row r="76" spans="2:15" x14ac:dyDescent="0.15">
      <c r="B76" s="13"/>
    </row>
  </sheetData>
  <mergeCells count="16">
    <mergeCell ref="A8:O8"/>
    <mergeCell ref="A57:O57"/>
    <mergeCell ref="A58:L58"/>
    <mergeCell ref="A59:L60"/>
    <mergeCell ref="A10:A12"/>
    <mergeCell ref="A6:O6"/>
    <mergeCell ref="B10:C10"/>
    <mergeCell ref="D10:I10"/>
    <mergeCell ref="J10:O10"/>
    <mergeCell ref="D11:E11"/>
    <mergeCell ref="F11:I11"/>
    <mergeCell ref="J11:K11"/>
    <mergeCell ref="L11:M11"/>
    <mergeCell ref="N11:O11"/>
    <mergeCell ref="B11:B12"/>
    <mergeCell ref="C11:C12"/>
  </mergeCells>
  <phoneticPr fontId="9" type="noConversion"/>
  <pageMargins left="0.98425196850393704" right="0" top="0" bottom="0.59055118110236227" header="0" footer="0"/>
  <pageSetup scale="40" firstPageNumber="2"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2.1.2_2015</vt:lpstr>
      <vt:lpstr>'2.1.2_2015'!Área_de_impresión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dc:creator>
  <cp:lastModifiedBy>Martha Marisela Avila Jimenez</cp:lastModifiedBy>
  <cp:lastPrinted>2015-04-13T16:40:25Z</cp:lastPrinted>
  <dcterms:created xsi:type="dcterms:W3CDTF">2010-03-17T19:35:30Z</dcterms:created>
  <dcterms:modified xsi:type="dcterms:W3CDTF">2016-04-26T00:02:37Z</dcterms:modified>
</cp:coreProperties>
</file>